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lena.korsanyuk\Desktop\Pаскрытие\1 ПЕРЕДАЧА ЭЭ (РЭК Сах. обл)\2023 год\03\"/>
    </mc:Choice>
  </mc:AlternateContent>
  <bookViews>
    <workbookView xWindow="0" yWindow="0" windowWidth="28800" windowHeight="12330" tabRatio="913"/>
  </bookViews>
  <sheets>
    <sheet name="Размещение" sheetId="10" r:id="rId1"/>
    <sheet name="Стандарты" sheetId="1" state="hidden" r:id="rId2"/>
    <sheet name="Лист1" sheetId="2" state="hidden" r:id="rId3"/>
    <sheet name="Таблица 2" sheetId="4" r:id="rId4"/>
    <sheet name="Таблица 4" sheetId="6" state="hidden" r:id="rId5"/>
    <sheet name="Таблица 5" sheetId="7" r:id="rId6"/>
    <sheet name="Таблица 5.1" sheetId="9" r:id="rId7"/>
    <sheet name="Таблица 6" sheetId="8" r:id="rId8"/>
    <sheet name="Таблица 1" sheetId="3" state="hidden" r:id="rId9"/>
  </sheets>
  <definedNames>
    <definedName name="_xlnm._FilterDatabase" localSheetId="0" hidden="1">Размещение!$A$3:$C$31</definedName>
    <definedName name="_xlnm._FilterDatabase" localSheetId="1" hidden="1">Стандарты!$A$3:$N$29</definedName>
    <definedName name="_xlnm._FilterDatabase" localSheetId="5" hidden="1">'Таблица 5'!$A$7:$F$33</definedName>
    <definedName name="_xlnm._FilterDatabase" localSheetId="7" hidden="1">'Таблица 6'!#REF!</definedName>
    <definedName name="Z_9AB8670F_951D_4C8D_9EB4_F906725B676B_.wvu.PrintArea" localSheetId="0" hidden="1">Размещение!$A$1:$A$30</definedName>
    <definedName name="Z_9AB8670F_951D_4C8D_9EB4_F906725B676B_.wvu.PrintArea" localSheetId="1" hidden="1">Стандарты!$A$1:$A$22</definedName>
    <definedName name="Z_9AB8670F_951D_4C8D_9EB4_F906725B676B_.wvu.PrintTitles" localSheetId="0" hidden="1">Размещение!$3:$3</definedName>
    <definedName name="Z_9AB8670F_951D_4C8D_9EB4_F906725B676B_.wvu.PrintTitles" localSheetId="1" hidden="1">Стандарты!$3:$3</definedName>
    <definedName name="Z_9AB8670F_951D_4C8D_9EB4_F906725B676B_.wvu.Rows" localSheetId="0" hidden="1">Размещение!$11:$13</definedName>
    <definedName name="Z_9AB8670F_951D_4C8D_9EB4_F906725B676B_.wvu.Rows" localSheetId="1" hidden="1">Стандарты!#REF!</definedName>
    <definedName name="_xlnm.Print_Titles" localSheetId="0">Размещение!$3:$3</definedName>
    <definedName name="_xlnm.Print_Titles" localSheetId="1">Стандарты!$3:$3</definedName>
    <definedName name="_xlnm.Print_Titles" localSheetId="6">'Таблица 5.1'!$7:$8</definedName>
    <definedName name="_xlnm.Print_Area" localSheetId="0">Размещение!$A$1:$C$37</definedName>
    <definedName name="_xlnm.Print_Area" localSheetId="1">Стандарты!$A$1:$N$36</definedName>
    <definedName name="_xlnm.Print_Area" localSheetId="8">'Таблица 1'!$A$1:$N$37</definedName>
    <definedName name="_xlnm.Print_Area" localSheetId="3">'Таблица 2'!$A$1:$M$19</definedName>
    <definedName name="_xlnm.Print_Area" localSheetId="4">'Таблица 4'!$A$1:$A$18</definedName>
    <definedName name="_xlnm.Print_Area" localSheetId="5">'Таблица 5'!$A$1:$F$33</definedName>
    <definedName name="_xlnm.Print_Area" localSheetId="6">'Таблица 5.1'!$A$1:$H$488</definedName>
    <definedName name="_xlnm.Print_Area" localSheetId="7">'Таблица 6'!$A$1:$E$6</definedName>
    <definedName name="списокорганизаций">Лист1!$A$1:$A$14</definedName>
  </definedNames>
  <calcPr calcId="162913"/>
  <customWorkbookViews>
    <customWorkbookView name="n.seredkina - Личное представление" guid="{9AB8670F-951D-4C8D-9EB4-F906725B676B}" mergeInterval="0" personalView="1" maximized="1" xWindow="1" yWindow="1" windowWidth="1276" windowHeight="515" tabRatio="421" activeSheetId="1"/>
  </customWorkbookViews>
</workbook>
</file>

<file path=xl/calcChain.xml><?xml version="1.0" encoding="utf-8"?>
<calcChain xmlns="http://schemas.openxmlformats.org/spreadsheetml/2006/main">
  <c r="M12" i="4" l="1"/>
  <c r="L12" i="4"/>
  <c r="K12" i="4"/>
  <c r="J12" i="4"/>
  <c r="I12" i="4"/>
  <c r="H12" i="4"/>
  <c r="G12" i="4"/>
  <c r="F12" i="4"/>
  <c r="E12" i="4"/>
  <c r="B12" i="4"/>
  <c r="P25" i="3"/>
  <c r="O29" i="3" l="1"/>
  <c r="N29" i="3"/>
  <c r="M29" i="3"/>
  <c r="L29" i="3"/>
  <c r="K29" i="3"/>
  <c r="J29" i="3"/>
  <c r="I29" i="3"/>
  <c r="H29" i="3"/>
  <c r="G29" i="3"/>
  <c r="F29" i="3"/>
  <c r="E29" i="3"/>
  <c r="O21" i="3"/>
  <c r="N21" i="3"/>
  <c r="M21" i="3"/>
  <c r="L21" i="3"/>
  <c r="K21" i="3"/>
  <c r="J21" i="3"/>
  <c r="I21" i="3"/>
  <c r="H21" i="3"/>
  <c r="G21" i="3"/>
  <c r="F21" i="3"/>
  <c r="E21" i="3"/>
  <c r="O17" i="3"/>
  <c r="N17" i="3"/>
  <c r="M17" i="3"/>
  <c r="L17" i="3"/>
  <c r="K17" i="3"/>
  <c r="J17" i="3"/>
  <c r="I17" i="3"/>
  <c r="H17" i="3"/>
  <c r="G17" i="3"/>
  <c r="F17" i="3"/>
  <c r="E17" i="3"/>
  <c r="O14" i="3"/>
  <c r="O12" i="3" s="1"/>
  <c r="O7" i="3" s="1"/>
  <c r="O11" i="3" s="1"/>
  <c r="N14" i="3"/>
  <c r="M14" i="3"/>
  <c r="M12" i="3" s="1"/>
  <c r="M7" i="3" s="1"/>
  <c r="M11" i="3" s="1"/>
  <c r="L14" i="3"/>
  <c r="K14" i="3"/>
  <c r="K12" i="3" s="1"/>
  <c r="K7" i="3" s="1"/>
  <c r="K11" i="3" s="1"/>
  <c r="J14" i="3"/>
  <c r="I14" i="3"/>
  <c r="I12" i="3" s="1"/>
  <c r="I7" i="3" s="1"/>
  <c r="I11" i="3" s="1"/>
  <c r="H14" i="3"/>
  <c r="G14" i="3"/>
  <c r="G12" i="3" s="1"/>
  <c r="G7" i="3" s="1"/>
  <c r="G11" i="3" s="1"/>
  <c r="F14" i="3"/>
  <c r="E14" i="3"/>
  <c r="N12" i="3"/>
  <c r="N7" i="3" s="1"/>
  <c r="L12" i="3"/>
  <c r="L7" i="3" s="1"/>
  <c r="J12" i="3"/>
  <c r="J7" i="3" s="1"/>
  <c r="H12" i="3"/>
  <c r="H7" i="3" s="1"/>
  <c r="F12" i="3"/>
  <c r="F7" i="3" s="1"/>
  <c r="O8" i="3"/>
  <c r="N8" i="3"/>
  <c r="M8" i="3"/>
  <c r="L8" i="3"/>
  <c r="K8" i="3"/>
  <c r="J8" i="3"/>
  <c r="J11" i="3" s="1"/>
  <c r="I8" i="3"/>
  <c r="H8" i="3"/>
  <c r="H11" i="3" s="1"/>
  <c r="G8" i="3"/>
  <c r="F8" i="3"/>
  <c r="E8" i="3"/>
  <c r="E12" i="3" l="1"/>
  <c r="E7" i="3" s="1"/>
  <c r="E11" i="3" s="1"/>
  <c r="L11" i="3"/>
  <c r="F11" i="3"/>
  <c r="N11" i="3"/>
  <c r="P31" i="3"/>
  <c r="P30" i="3"/>
  <c r="P28" i="3"/>
  <c r="P26" i="3"/>
  <c r="P24" i="3"/>
  <c r="P23" i="3"/>
  <c r="P22" i="3"/>
  <c r="P19" i="3"/>
  <c r="P18" i="3"/>
  <c r="P16" i="3"/>
  <c r="P15" i="3"/>
  <c r="P10" i="3"/>
  <c r="P9" i="3"/>
  <c r="D12" i="4" l="1"/>
  <c r="C12" i="4"/>
  <c r="P29" i="3" l="1"/>
  <c r="P21" i="3"/>
  <c r="P17" i="3"/>
  <c r="P14" i="3"/>
  <c r="P8" i="3"/>
  <c r="P12" i="3" l="1"/>
  <c r="P7" i="3" s="1"/>
  <c r="P11" i="3" s="1"/>
  <c r="F488" i="9" l="1"/>
  <c r="H488" i="9" s="1"/>
  <c r="F487" i="9"/>
  <c r="H487" i="9" s="1"/>
  <c r="F486" i="9"/>
  <c r="H486" i="9" s="1"/>
  <c r="H485" i="9"/>
  <c r="F485" i="9"/>
  <c r="F484" i="9"/>
  <c r="H484" i="9" s="1"/>
  <c r="F483" i="9"/>
  <c r="H483" i="9" s="1"/>
  <c r="F482" i="9"/>
  <c r="H482" i="9" s="1"/>
  <c r="H481" i="9"/>
  <c r="F481" i="9"/>
  <c r="F480" i="9"/>
  <c r="H480" i="9" s="1"/>
  <c r="F479" i="9"/>
  <c r="H479" i="9" s="1"/>
  <c r="F477" i="9"/>
  <c r="H477" i="9" s="1"/>
  <c r="F476" i="9"/>
  <c r="H476" i="9" s="1"/>
  <c r="F475" i="9"/>
  <c r="H475" i="9" s="1"/>
  <c r="F474" i="9"/>
  <c r="H474" i="9" s="1"/>
  <c r="F473" i="9"/>
  <c r="H473" i="9" s="1"/>
  <c r="F472" i="9"/>
  <c r="H472" i="9" s="1"/>
  <c r="F471" i="9"/>
  <c r="H471" i="9" s="1"/>
  <c r="F470" i="9"/>
  <c r="H470" i="9" s="1"/>
  <c r="F469" i="9"/>
  <c r="H469" i="9" s="1"/>
  <c r="H468" i="9"/>
  <c r="F468" i="9"/>
  <c r="F467" i="9"/>
  <c r="H467" i="9" s="1"/>
  <c r="F466" i="9"/>
  <c r="H466" i="9" s="1"/>
  <c r="F465" i="9"/>
  <c r="H465" i="9" s="1"/>
  <c r="F464" i="9"/>
  <c r="H464" i="9" s="1"/>
  <c r="F463" i="9"/>
  <c r="H463" i="9" s="1"/>
  <c r="F462" i="9"/>
  <c r="H462" i="9" s="1"/>
  <c r="F461" i="9"/>
  <c r="H461" i="9" s="1"/>
  <c r="F460" i="9"/>
  <c r="H460" i="9" s="1"/>
  <c r="F459" i="9"/>
  <c r="H459" i="9" s="1"/>
  <c r="F458" i="9"/>
  <c r="H458" i="9" s="1"/>
  <c r="F457" i="9"/>
  <c r="H457" i="9" s="1"/>
  <c r="F456" i="9"/>
  <c r="H456" i="9" s="1"/>
  <c r="F455" i="9"/>
  <c r="H455" i="9" s="1"/>
  <c r="F454" i="9"/>
  <c r="H454" i="9" s="1"/>
  <c r="F453" i="9"/>
  <c r="H453" i="9" s="1"/>
  <c r="F452" i="9"/>
  <c r="H452" i="9" s="1"/>
  <c r="F451" i="9"/>
  <c r="H451" i="9" s="1"/>
  <c r="F450" i="9"/>
  <c r="H450" i="9" s="1"/>
  <c r="F449" i="9"/>
  <c r="H449" i="9" s="1"/>
  <c r="H448" i="9"/>
  <c r="F448" i="9"/>
  <c r="F447" i="9"/>
  <c r="H447" i="9" s="1"/>
  <c r="F446" i="9"/>
  <c r="H446" i="9" s="1"/>
  <c r="F445" i="9"/>
  <c r="H445" i="9" s="1"/>
  <c r="F444" i="9"/>
  <c r="H444" i="9" s="1"/>
  <c r="F443" i="9"/>
  <c r="H443" i="9" s="1"/>
  <c r="F442" i="9"/>
  <c r="H442" i="9" s="1"/>
  <c r="F441" i="9"/>
  <c r="H441" i="9" s="1"/>
  <c r="F440" i="9"/>
  <c r="H440" i="9" s="1"/>
  <c r="F439" i="9"/>
  <c r="H439" i="9" s="1"/>
  <c r="F438" i="9"/>
  <c r="H438" i="9" s="1"/>
  <c r="F437" i="9"/>
  <c r="H437" i="9" s="1"/>
  <c r="F436" i="9"/>
  <c r="H436" i="9" s="1"/>
  <c r="F435" i="9"/>
  <c r="H435" i="9" s="1"/>
  <c r="F434" i="9"/>
  <c r="H434" i="9" s="1"/>
  <c r="F433" i="9"/>
  <c r="H433" i="9" s="1"/>
  <c r="F432" i="9"/>
  <c r="H432" i="9" s="1"/>
  <c r="F431" i="9"/>
  <c r="H431" i="9" s="1"/>
  <c r="F430" i="9"/>
  <c r="H430" i="9" s="1"/>
  <c r="F429" i="9"/>
  <c r="H429" i="9" s="1"/>
  <c r="H428" i="9"/>
  <c r="F428" i="9"/>
  <c r="F427" i="9"/>
  <c r="H427" i="9" s="1"/>
  <c r="F426" i="9"/>
  <c r="H426" i="9" s="1"/>
  <c r="F425" i="9"/>
  <c r="H425" i="9" s="1"/>
  <c r="F424" i="9"/>
  <c r="H424" i="9" s="1"/>
  <c r="F423" i="9"/>
  <c r="H423" i="9" s="1"/>
  <c r="F422" i="9"/>
  <c r="H422" i="9" s="1"/>
  <c r="F421" i="9"/>
  <c r="H421" i="9" s="1"/>
  <c r="F420" i="9"/>
  <c r="H420" i="9" s="1"/>
  <c r="F419" i="9"/>
  <c r="H419" i="9" s="1"/>
  <c r="F418" i="9"/>
  <c r="H418" i="9" s="1"/>
  <c r="F417" i="9"/>
  <c r="H417" i="9" s="1"/>
  <c r="H416" i="9"/>
  <c r="F416" i="9"/>
  <c r="F415" i="9"/>
  <c r="H415" i="9" s="1"/>
  <c r="F414" i="9"/>
  <c r="H414" i="9" s="1"/>
  <c r="F413" i="9"/>
  <c r="H413" i="9" s="1"/>
  <c r="F412" i="9"/>
  <c r="H412" i="9" s="1"/>
  <c r="F411" i="9"/>
  <c r="H411" i="9" s="1"/>
  <c r="F410" i="9"/>
  <c r="H410" i="9" s="1"/>
  <c r="F409" i="9"/>
  <c r="H409" i="9" s="1"/>
  <c r="F408" i="9"/>
  <c r="H408" i="9" s="1"/>
  <c r="F407" i="9"/>
  <c r="H407" i="9" s="1"/>
  <c r="F406" i="9"/>
  <c r="H406" i="9" s="1"/>
  <c r="F405" i="9"/>
  <c r="H405" i="9" s="1"/>
  <c r="H404" i="9"/>
  <c r="F404" i="9"/>
  <c r="F403" i="9"/>
  <c r="H403" i="9" s="1"/>
  <c r="F402" i="9"/>
  <c r="H402" i="9" s="1"/>
  <c r="F401" i="9"/>
  <c r="H401" i="9" s="1"/>
  <c r="F400" i="9"/>
  <c r="H400" i="9" s="1"/>
  <c r="F399" i="9"/>
  <c r="H399" i="9" s="1"/>
  <c r="F398" i="9"/>
  <c r="H398" i="9" s="1"/>
  <c r="F397" i="9"/>
  <c r="H397" i="9" s="1"/>
  <c r="F396" i="9"/>
  <c r="H396" i="9" s="1"/>
  <c r="F395" i="9"/>
  <c r="H395" i="9" s="1"/>
  <c r="F394" i="9"/>
  <c r="H394" i="9" s="1"/>
  <c r="F393" i="9"/>
  <c r="H393" i="9" s="1"/>
  <c r="F392" i="9"/>
  <c r="H392" i="9" s="1"/>
  <c r="F391" i="9"/>
  <c r="H391" i="9" s="1"/>
  <c r="F390" i="9"/>
  <c r="H390" i="9" s="1"/>
  <c r="F389" i="9"/>
  <c r="H389" i="9" s="1"/>
  <c r="F388" i="9"/>
  <c r="H388" i="9" s="1"/>
  <c r="F387" i="9"/>
  <c r="H387" i="9" s="1"/>
  <c r="F386" i="9"/>
  <c r="H386" i="9" s="1"/>
  <c r="F385" i="9"/>
  <c r="H385" i="9" s="1"/>
  <c r="F384" i="9"/>
  <c r="H384" i="9" s="1"/>
  <c r="F383" i="9"/>
  <c r="H383" i="9" s="1"/>
  <c r="F382" i="9"/>
  <c r="H382" i="9" s="1"/>
  <c r="F381" i="9"/>
  <c r="H381" i="9" s="1"/>
  <c r="F380" i="9"/>
  <c r="H380" i="9" s="1"/>
  <c r="F379" i="9"/>
  <c r="H379" i="9" s="1"/>
  <c r="F378" i="9"/>
  <c r="H378" i="9" s="1"/>
  <c r="F377" i="9"/>
  <c r="H377" i="9" s="1"/>
  <c r="F376" i="9"/>
  <c r="H376" i="9" s="1"/>
  <c r="F375" i="9"/>
  <c r="H375" i="9" s="1"/>
  <c r="F374" i="9"/>
  <c r="H374" i="9" s="1"/>
  <c r="F373" i="9"/>
  <c r="H373" i="9" s="1"/>
  <c r="F372" i="9"/>
  <c r="H372" i="9" s="1"/>
  <c r="F371" i="9"/>
  <c r="H371" i="9" s="1"/>
  <c r="F370" i="9"/>
  <c r="H370" i="9" s="1"/>
  <c r="F369" i="9"/>
  <c r="H369" i="9" s="1"/>
  <c r="F368" i="9"/>
  <c r="H368" i="9" s="1"/>
  <c r="F367" i="9"/>
  <c r="H367" i="9" s="1"/>
  <c r="F366" i="9"/>
  <c r="H366" i="9" s="1"/>
  <c r="F365" i="9"/>
  <c r="H365" i="9" s="1"/>
  <c r="F364" i="9"/>
  <c r="H364" i="9" s="1"/>
  <c r="F363" i="9"/>
  <c r="H363" i="9" s="1"/>
  <c r="F362" i="9"/>
  <c r="H362" i="9" s="1"/>
  <c r="F361" i="9"/>
  <c r="H361" i="9" s="1"/>
  <c r="H360" i="9"/>
  <c r="F360" i="9"/>
  <c r="F359" i="9"/>
  <c r="H359" i="9" s="1"/>
  <c r="F358" i="9"/>
  <c r="H358" i="9" s="1"/>
  <c r="F357" i="9"/>
  <c r="H357" i="9" s="1"/>
  <c r="F356" i="9"/>
  <c r="H356" i="9" s="1"/>
  <c r="F355" i="9"/>
  <c r="H355" i="9" s="1"/>
  <c r="F354" i="9"/>
  <c r="H354" i="9" s="1"/>
  <c r="F353" i="9"/>
  <c r="H353" i="9" s="1"/>
  <c r="F352" i="9"/>
  <c r="H352" i="9" s="1"/>
  <c r="F351" i="9"/>
  <c r="H351" i="9" s="1"/>
  <c r="F350" i="9"/>
  <c r="H350" i="9" s="1"/>
  <c r="F349" i="9"/>
  <c r="H349" i="9" s="1"/>
  <c r="F348" i="9"/>
  <c r="H348" i="9" s="1"/>
  <c r="F347" i="9"/>
  <c r="H347" i="9" s="1"/>
  <c r="F346" i="9"/>
  <c r="H346" i="9" s="1"/>
  <c r="F345" i="9"/>
  <c r="H345" i="9" s="1"/>
  <c r="F344" i="9"/>
  <c r="H344" i="9" s="1"/>
  <c r="F343" i="9"/>
  <c r="H343" i="9" s="1"/>
  <c r="F342" i="9"/>
  <c r="H342" i="9" s="1"/>
  <c r="F341" i="9"/>
  <c r="H341" i="9" s="1"/>
  <c r="F340" i="9"/>
  <c r="H340" i="9" s="1"/>
  <c r="F339" i="9"/>
  <c r="H339" i="9" s="1"/>
  <c r="F338" i="9"/>
  <c r="H338" i="9" s="1"/>
  <c r="F337" i="9"/>
  <c r="H337" i="9" s="1"/>
  <c r="F336" i="9"/>
  <c r="H336" i="9" s="1"/>
  <c r="F335" i="9"/>
  <c r="H335" i="9" s="1"/>
  <c r="F334" i="9"/>
  <c r="H334" i="9" s="1"/>
  <c r="F333" i="9"/>
  <c r="H333" i="9" s="1"/>
  <c r="F332" i="9"/>
  <c r="H332" i="9" s="1"/>
  <c r="F331" i="9"/>
  <c r="H331" i="9" s="1"/>
  <c r="F330" i="9"/>
  <c r="H330" i="9" s="1"/>
  <c r="F329" i="9"/>
  <c r="H329" i="9" s="1"/>
  <c r="F328" i="9"/>
  <c r="H328" i="9" s="1"/>
  <c r="F327" i="9"/>
  <c r="H327" i="9" s="1"/>
  <c r="F326" i="9"/>
  <c r="H326" i="9" s="1"/>
  <c r="F325" i="9"/>
  <c r="H325" i="9" s="1"/>
  <c r="F324" i="9"/>
  <c r="H324" i="9" s="1"/>
  <c r="F323" i="9"/>
  <c r="H323" i="9" s="1"/>
  <c r="F322" i="9"/>
  <c r="H322" i="9" s="1"/>
  <c r="F321" i="9"/>
  <c r="H321" i="9" s="1"/>
  <c r="F320" i="9"/>
  <c r="H320" i="9" s="1"/>
  <c r="F319" i="9"/>
  <c r="H319" i="9" s="1"/>
  <c r="F318" i="9"/>
  <c r="H318" i="9" s="1"/>
  <c r="F317" i="9"/>
  <c r="H317" i="9" s="1"/>
  <c r="F316" i="9"/>
  <c r="H316" i="9" s="1"/>
  <c r="F315" i="9"/>
  <c r="H315" i="9" s="1"/>
  <c r="F314" i="9"/>
  <c r="H314" i="9" s="1"/>
  <c r="F313" i="9"/>
  <c r="H313" i="9" s="1"/>
  <c r="F312" i="9"/>
  <c r="H312" i="9" s="1"/>
  <c r="F311" i="9"/>
  <c r="H311" i="9" s="1"/>
  <c r="F310" i="9"/>
  <c r="H310" i="9" s="1"/>
  <c r="F309" i="9"/>
  <c r="H309" i="9" s="1"/>
  <c r="F308" i="9"/>
  <c r="H308" i="9" s="1"/>
  <c r="F307" i="9"/>
  <c r="H307" i="9" s="1"/>
  <c r="F306" i="9"/>
  <c r="H306" i="9" s="1"/>
  <c r="F305" i="9"/>
  <c r="H305" i="9" s="1"/>
  <c r="F303" i="9"/>
  <c r="H303" i="9" s="1"/>
  <c r="F302" i="9"/>
  <c r="H302" i="9" s="1"/>
  <c r="F301" i="9"/>
  <c r="H301" i="9" s="1"/>
  <c r="F300" i="9"/>
  <c r="H300" i="9" s="1"/>
  <c r="F299" i="9"/>
  <c r="H299" i="9" s="1"/>
  <c r="F298" i="9"/>
  <c r="H298" i="9" s="1"/>
  <c r="F297" i="9"/>
  <c r="H297" i="9" s="1"/>
  <c r="F296" i="9"/>
  <c r="H296" i="9" s="1"/>
  <c r="F295" i="9"/>
  <c r="H295" i="9" s="1"/>
  <c r="F294" i="9"/>
  <c r="H294" i="9" s="1"/>
  <c r="F293" i="9"/>
  <c r="H293" i="9" s="1"/>
  <c r="F292" i="9"/>
  <c r="H292" i="9" s="1"/>
  <c r="F291" i="9"/>
  <c r="H291" i="9" s="1"/>
  <c r="F290" i="9"/>
  <c r="H290" i="9" s="1"/>
  <c r="F289" i="9"/>
  <c r="H289" i="9" s="1"/>
  <c r="F288" i="9"/>
  <c r="H288" i="9" s="1"/>
  <c r="F287" i="9"/>
  <c r="H287" i="9" s="1"/>
  <c r="F286" i="9"/>
  <c r="H286" i="9" s="1"/>
  <c r="F285" i="9"/>
  <c r="H285" i="9" s="1"/>
  <c r="F284" i="9"/>
  <c r="H284" i="9" s="1"/>
  <c r="F283" i="9"/>
  <c r="H283" i="9" s="1"/>
  <c r="F282" i="9"/>
  <c r="H282" i="9" s="1"/>
  <c r="F281" i="9"/>
  <c r="H281" i="9" s="1"/>
  <c r="F280" i="9"/>
  <c r="H280" i="9" s="1"/>
  <c r="F279" i="9"/>
  <c r="H279" i="9" s="1"/>
  <c r="F278" i="9"/>
  <c r="H278" i="9" s="1"/>
  <c r="F277" i="9"/>
  <c r="H277" i="9" s="1"/>
  <c r="F276" i="9"/>
  <c r="H276" i="9" s="1"/>
  <c r="F275" i="9"/>
  <c r="H275" i="9" s="1"/>
  <c r="F274" i="9"/>
  <c r="H274" i="9" s="1"/>
  <c r="F273" i="9"/>
  <c r="H273" i="9" s="1"/>
  <c r="F272" i="9"/>
  <c r="H272" i="9" s="1"/>
  <c r="F271" i="9"/>
  <c r="H271" i="9" s="1"/>
  <c r="F270" i="9"/>
  <c r="H270" i="9" s="1"/>
  <c r="F269" i="9"/>
  <c r="H269" i="9" s="1"/>
  <c r="F268" i="9"/>
  <c r="H268" i="9" s="1"/>
  <c r="F267" i="9"/>
  <c r="H267" i="9" s="1"/>
  <c r="F266" i="9"/>
  <c r="H266" i="9" s="1"/>
  <c r="F265" i="9"/>
  <c r="H265" i="9" s="1"/>
  <c r="F264" i="9"/>
  <c r="H264" i="9" s="1"/>
  <c r="F263" i="9"/>
  <c r="H263" i="9" s="1"/>
  <c r="F262" i="9"/>
  <c r="H262" i="9" s="1"/>
  <c r="F261" i="9"/>
  <c r="H261" i="9" s="1"/>
  <c r="F260" i="9"/>
  <c r="H260" i="9" s="1"/>
  <c r="F259" i="9"/>
  <c r="H259" i="9" s="1"/>
  <c r="F258" i="9"/>
  <c r="H258" i="9" s="1"/>
  <c r="F257" i="9"/>
  <c r="H257" i="9" s="1"/>
  <c r="F256" i="9"/>
  <c r="H256" i="9" s="1"/>
  <c r="F255" i="9"/>
  <c r="H255" i="9" s="1"/>
  <c r="F254" i="9"/>
  <c r="H254" i="9" s="1"/>
  <c r="F253" i="9"/>
  <c r="H253" i="9" s="1"/>
  <c r="F252" i="9"/>
  <c r="H252" i="9" s="1"/>
  <c r="F250" i="9"/>
  <c r="H250" i="9" s="1"/>
  <c r="F249" i="9"/>
  <c r="H249" i="9" s="1"/>
  <c r="F248" i="9"/>
  <c r="H248" i="9" s="1"/>
  <c r="F247" i="9"/>
  <c r="H247" i="9" s="1"/>
  <c r="F246" i="9"/>
  <c r="H246" i="9" s="1"/>
  <c r="F245" i="9"/>
  <c r="H245" i="9" s="1"/>
  <c r="F244" i="9"/>
  <c r="H244" i="9" s="1"/>
  <c r="F243" i="9"/>
  <c r="H243" i="9" s="1"/>
  <c r="F242" i="9"/>
  <c r="H242" i="9" s="1"/>
  <c r="F241" i="9"/>
  <c r="H241" i="9" s="1"/>
  <c r="F240" i="9"/>
  <c r="H240" i="9" s="1"/>
  <c r="F239" i="9"/>
  <c r="H239" i="9" s="1"/>
  <c r="F238" i="9"/>
  <c r="H238" i="9" s="1"/>
  <c r="F237" i="9"/>
  <c r="H237" i="9" s="1"/>
  <c r="F236" i="9"/>
  <c r="H236" i="9" s="1"/>
  <c r="F235" i="9"/>
  <c r="H235" i="9" s="1"/>
  <c r="H234" i="9"/>
  <c r="F234" i="9"/>
  <c r="F233" i="9"/>
  <c r="H233" i="9" s="1"/>
  <c r="F232" i="9"/>
  <c r="H232" i="9" s="1"/>
  <c r="F231" i="9"/>
  <c r="H231" i="9" s="1"/>
  <c r="F230" i="9"/>
  <c r="H230" i="9" s="1"/>
  <c r="F229" i="9"/>
  <c r="H229" i="9" s="1"/>
  <c r="F228" i="9"/>
  <c r="H228" i="9" s="1"/>
  <c r="F227" i="9"/>
  <c r="H227" i="9" s="1"/>
  <c r="F226" i="9"/>
  <c r="H226" i="9" s="1"/>
  <c r="F225" i="9"/>
  <c r="H225" i="9" s="1"/>
  <c r="F224" i="9"/>
  <c r="H224" i="9" s="1"/>
  <c r="F223" i="9"/>
  <c r="H223" i="9" s="1"/>
  <c r="F222" i="9"/>
  <c r="H222" i="9" s="1"/>
  <c r="F221" i="9"/>
  <c r="H221" i="9" s="1"/>
  <c r="F220" i="9"/>
  <c r="H220" i="9" s="1"/>
  <c r="F219" i="9"/>
  <c r="H219" i="9" s="1"/>
  <c r="F218" i="9"/>
  <c r="H218" i="9" s="1"/>
  <c r="F217" i="9"/>
  <c r="H217" i="9" s="1"/>
  <c r="F216" i="9"/>
  <c r="H216" i="9" s="1"/>
  <c r="F215" i="9"/>
  <c r="H215" i="9" s="1"/>
  <c r="F214" i="9"/>
  <c r="H214" i="9" s="1"/>
  <c r="F213" i="9"/>
  <c r="H213" i="9" s="1"/>
  <c r="F212" i="9"/>
  <c r="H212" i="9" s="1"/>
  <c r="F211" i="9"/>
  <c r="H211" i="9" s="1"/>
  <c r="F210" i="9"/>
  <c r="H210" i="9" s="1"/>
  <c r="F209" i="9"/>
  <c r="H209" i="9" s="1"/>
  <c r="F208" i="9"/>
  <c r="H208" i="9" s="1"/>
  <c r="F207" i="9"/>
  <c r="H207" i="9" s="1"/>
  <c r="F206" i="9"/>
  <c r="H206" i="9" s="1"/>
  <c r="F205" i="9"/>
  <c r="H205" i="9" s="1"/>
  <c r="F204" i="9"/>
  <c r="H204" i="9" s="1"/>
  <c r="F203" i="9"/>
  <c r="H203" i="9" s="1"/>
  <c r="H202" i="9"/>
  <c r="F202" i="9"/>
  <c r="F201" i="9"/>
  <c r="H201" i="9" s="1"/>
  <c r="F200" i="9"/>
  <c r="H200" i="9" s="1"/>
  <c r="F199" i="9"/>
  <c r="H199" i="9" s="1"/>
  <c r="H198" i="9"/>
  <c r="F198" i="9"/>
  <c r="F197" i="9"/>
  <c r="H197" i="9" s="1"/>
  <c r="F196" i="9"/>
  <c r="H196" i="9" s="1"/>
  <c r="F195" i="9"/>
  <c r="H195" i="9" s="1"/>
  <c r="F194" i="9"/>
  <c r="H194" i="9" s="1"/>
  <c r="F193" i="9"/>
  <c r="H193" i="9" s="1"/>
  <c r="F192" i="9"/>
  <c r="H192" i="9" s="1"/>
  <c r="F191" i="9"/>
  <c r="H191" i="9" s="1"/>
  <c r="F190" i="9"/>
  <c r="H190" i="9" s="1"/>
  <c r="F189" i="9"/>
  <c r="H189" i="9" s="1"/>
  <c r="F188" i="9"/>
  <c r="H188" i="9" s="1"/>
  <c r="F187" i="9"/>
  <c r="H187" i="9" s="1"/>
  <c r="F186" i="9"/>
  <c r="H186" i="9" s="1"/>
  <c r="F185" i="9"/>
  <c r="H185" i="9" s="1"/>
  <c r="F184" i="9"/>
  <c r="H184" i="9" s="1"/>
  <c r="F183" i="9"/>
  <c r="H183" i="9" s="1"/>
  <c r="F182" i="9"/>
  <c r="H182" i="9" s="1"/>
  <c r="F181" i="9"/>
  <c r="H181" i="9" s="1"/>
  <c r="F180" i="9"/>
  <c r="H180" i="9" s="1"/>
  <c r="F179" i="9"/>
  <c r="H179" i="9" s="1"/>
  <c r="F178" i="9"/>
  <c r="H178" i="9" s="1"/>
  <c r="F177" i="9"/>
  <c r="H177" i="9" s="1"/>
  <c r="F176" i="9"/>
  <c r="H176" i="9" s="1"/>
  <c r="F175" i="9"/>
  <c r="H175" i="9" s="1"/>
  <c r="F174" i="9"/>
  <c r="H174" i="9" s="1"/>
  <c r="F173" i="9"/>
  <c r="H173" i="9" s="1"/>
  <c r="F172" i="9"/>
  <c r="H172" i="9" s="1"/>
  <c r="F171" i="9"/>
  <c r="H171" i="9" s="1"/>
  <c r="F169" i="9"/>
  <c r="H169" i="9" s="1"/>
  <c r="F168" i="9"/>
  <c r="H168" i="9" s="1"/>
  <c r="F167" i="9"/>
  <c r="H167" i="9" s="1"/>
  <c r="F166" i="9"/>
  <c r="H166" i="9" s="1"/>
  <c r="F165" i="9"/>
  <c r="H165" i="9" s="1"/>
  <c r="F164" i="9"/>
  <c r="H164" i="9" s="1"/>
  <c r="F163" i="9"/>
  <c r="H163" i="9" s="1"/>
  <c r="F162" i="9"/>
  <c r="H162" i="9" s="1"/>
  <c r="F161" i="9"/>
  <c r="H161" i="9" s="1"/>
  <c r="F160" i="9"/>
  <c r="H160" i="9" s="1"/>
  <c r="F159" i="9"/>
  <c r="H159" i="9" s="1"/>
  <c r="F158" i="9"/>
  <c r="H158" i="9" s="1"/>
  <c r="F157" i="9"/>
  <c r="H157" i="9" s="1"/>
  <c r="F156" i="9"/>
  <c r="H156" i="9" s="1"/>
  <c r="F155" i="9"/>
  <c r="H155" i="9" s="1"/>
  <c r="F154" i="9"/>
  <c r="H154" i="9" s="1"/>
  <c r="F153" i="9"/>
  <c r="H153" i="9" s="1"/>
  <c r="F152" i="9"/>
  <c r="H152" i="9" s="1"/>
  <c r="F151" i="9"/>
  <c r="H151" i="9" s="1"/>
  <c r="F150" i="9"/>
  <c r="H150" i="9" s="1"/>
  <c r="F149" i="9"/>
  <c r="H149" i="9" s="1"/>
  <c r="F148" i="9"/>
  <c r="H148" i="9" s="1"/>
  <c r="F147" i="9"/>
  <c r="H147" i="9" s="1"/>
  <c r="F146" i="9"/>
  <c r="H146" i="9" s="1"/>
  <c r="F145" i="9"/>
  <c r="H145" i="9" s="1"/>
  <c r="F144" i="9"/>
  <c r="H144" i="9" s="1"/>
  <c r="F143" i="9"/>
  <c r="H143" i="9" s="1"/>
  <c r="F142" i="9"/>
  <c r="H142" i="9" s="1"/>
  <c r="F141" i="9"/>
  <c r="H141" i="9" s="1"/>
  <c r="F140" i="9"/>
  <c r="H140" i="9" s="1"/>
  <c r="F139" i="9"/>
  <c r="H139" i="9" s="1"/>
  <c r="F138" i="9"/>
  <c r="H138" i="9" s="1"/>
  <c r="F137" i="9"/>
  <c r="H137" i="9" s="1"/>
  <c r="F136" i="9"/>
  <c r="H136" i="9" s="1"/>
  <c r="F135" i="9"/>
  <c r="H135" i="9" s="1"/>
  <c r="F134" i="9"/>
  <c r="H134" i="9" s="1"/>
  <c r="F133" i="9"/>
  <c r="H133" i="9" s="1"/>
  <c r="F132" i="9"/>
  <c r="H132" i="9" s="1"/>
  <c r="F131" i="9"/>
  <c r="H131" i="9" s="1"/>
  <c r="F130" i="9"/>
  <c r="H130" i="9" s="1"/>
  <c r="F129" i="9"/>
  <c r="H129" i="9" s="1"/>
  <c r="F128" i="9"/>
  <c r="H128" i="9" s="1"/>
  <c r="F127" i="9"/>
  <c r="H127" i="9" s="1"/>
  <c r="F126" i="9"/>
  <c r="H126" i="9" s="1"/>
  <c r="F125" i="9"/>
  <c r="H125" i="9" s="1"/>
  <c r="H124" i="9"/>
  <c r="F124" i="9"/>
  <c r="F123" i="9"/>
  <c r="H123" i="9" s="1"/>
  <c r="F122" i="9"/>
  <c r="H122" i="9" s="1"/>
  <c r="F121" i="9"/>
  <c r="H121" i="9" s="1"/>
  <c r="F120" i="9"/>
  <c r="H120" i="9" s="1"/>
  <c r="F119" i="9"/>
  <c r="H119" i="9" s="1"/>
  <c r="F118" i="9"/>
  <c r="H118" i="9" s="1"/>
  <c r="F117" i="9"/>
  <c r="H117" i="9" s="1"/>
  <c r="F116" i="9"/>
  <c r="H116" i="9" s="1"/>
  <c r="F115" i="9"/>
  <c r="H115" i="9" s="1"/>
  <c r="F114" i="9"/>
  <c r="H114" i="9" s="1"/>
  <c r="F113" i="9"/>
  <c r="H113" i="9" s="1"/>
  <c r="F112" i="9"/>
  <c r="H112" i="9" s="1"/>
  <c r="F111" i="9"/>
  <c r="H111" i="9" s="1"/>
  <c r="F110" i="9"/>
  <c r="H110" i="9" s="1"/>
  <c r="F109" i="9"/>
  <c r="H109" i="9" s="1"/>
  <c r="F108" i="9"/>
  <c r="H108" i="9" s="1"/>
  <c r="F107" i="9"/>
  <c r="H107" i="9" s="1"/>
  <c r="F106" i="9"/>
  <c r="H106" i="9" s="1"/>
  <c r="F105" i="9"/>
  <c r="H105" i="9" s="1"/>
  <c r="F104" i="9"/>
  <c r="H104" i="9" s="1"/>
  <c r="H103" i="9"/>
  <c r="F103" i="9"/>
  <c r="F102" i="9"/>
  <c r="H102" i="9" s="1"/>
  <c r="F101" i="9"/>
  <c r="H101" i="9" s="1"/>
  <c r="F100" i="9"/>
  <c r="H100" i="9" s="1"/>
  <c r="F99" i="9"/>
  <c r="H99" i="9" s="1"/>
  <c r="F98" i="9"/>
  <c r="H98" i="9" s="1"/>
  <c r="F97" i="9"/>
  <c r="H97" i="9" s="1"/>
  <c r="H96" i="9"/>
  <c r="F96" i="9"/>
  <c r="F95" i="9"/>
  <c r="H95" i="9" s="1"/>
  <c r="F94" i="9"/>
  <c r="H94" i="9" s="1"/>
  <c r="F93" i="9"/>
  <c r="H93" i="9" s="1"/>
  <c r="H92" i="9"/>
  <c r="F92" i="9"/>
  <c r="F91" i="9"/>
  <c r="H91" i="9" s="1"/>
  <c r="F90" i="9"/>
  <c r="H90" i="9" s="1"/>
  <c r="F89" i="9"/>
  <c r="H89" i="9" s="1"/>
  <c r="F88" i="9"/>
  <c r="H88" i="9" s="1"/>
  <c r="F87" i="9"/>
  <c r="H87" i="9" s="1"/>
  <c r="F86" i="9"/>
  <c r="H86" i="9" s="1"/>
  <c r="F85" i="9"/>
  <c r="H85" i="9" s="1"/>
  <c r="F84" i="9"/>
  <c r="H84" i="9" s="1"/>
  <c r="F83" i="9"/>
  <c r="H83" i="9" s="1"/>
  <c r="F82" i="9"/>
  <c r="H82" i="9" s="1"/>
  <c r="F81" i="9"/>
  <c r="H81" i="9" s="1"/>
  <c r="F80" i="9"/>
  <c r="H80" i="9" s="1"/>
  <c r="F79" i="9"/>
  <c r="H79" i="9" s="1"/>
  <c r="F78" i="9"/>
  <c r="H78" i="9" s="1"/>
  <c r="F77" i="9"/>
  <c r="H77" i="9" s="1"/>
  <c r="F76" i="9"/>
  <c r="H76" i="9" s="1"/>
  <c r="H75" i="9"/>
  <c r="F75" i="9"/>
  <c r="F74" i="9"/>
  <c r="H74" i="9" s="1"/>
  <c r="F73" i="9"/>
  <c r="H73" i="9" s="1"/>
  <c r="F72" i="9"/>
  <c r="H72" i="9" s="1"/>
  <c r="H71" i="9"/>
  <c r="F71" i="9"/>
  <c r="F70" i="9"/>
  <c r="H70" i="9" s="1"/>
  <c r="F69" i="9"/>
  <c r="H69" i="9" s="1"/>
  <c r="F68" i="9"/>
  <c r="H68" i="9" s="1"/>
  <c r="F67" i="9"/>
  <c r="H67" i="9" s="1"/>
  <c r="F66" i="9"/>
  <c r="H66" i="9" s="1"/>
  <c r="F65" i="9"/>
  <c r="H65" i="9" s="1"/>
  <c r="H64" i="9"/>
  <c r="F64" i="9"/>
  <c r="F63" i="9"/>
  <c r="H63" i="9" s="1"/>
  <c r="F62" i="9"/>
  <c r="H62" i="9" s="1"/>
  <c r="F61" i="9"/>
  <c r="H61" i="9" s="1"/>
  <c r="H60" i="9"/>
  <c r="F60" i="9"/>
  <c r="F59" i="9"/>
  <c r="H59" i="9" s="1"/>
  <c r="F58" i="9"/>
  <c r="H58" i="9" s="1"/>
  <c r="F57" i="9"/>
  <c r="H57" i="9" s="1"/>
  <c r="F56" i="9"/>
  <c r="H56" i="9" s="1"/>
  <c r="F55" i="9"/>
  <c r="H55" i="9" s="1"/>
  <c r="F54" i="9"/>
  <c r="H54" i="9" s="1"/>
  <c r="F53" i="9"/>
  <c r="H53" i="9" s="1"/>
  <c r="F52" i="9"/>
  <c r="H52" i="9" s="1"/>
  <c r="F51" i="9"/>
  <c r="H51" i="9" s="1"/>
  <c r="F50" i="9"/>
  <c r="H50" i="9" s="1"/>
  <c r="F49" i="9"/>
  <c r="H49" i="9" s="1"/>
  <c r="F48" i="9"/>
  <c r="H48" i="9" s="1"/>
  <c r="F47" i="9"/>
  <c r="H47" i="9" s="1"/>
  <c r="F46" i="9"/>
  <c r="H46" i="9" s="1"/>
  <c r="F45" i="9"/>
  <c r="H45" i="9" s="1"/>
  <c r="F44" i="9"/>
  <c r="H44" i="9" s="1"/>
  <c r="F43" i="9"/>
  <c r="H43" i="9" s="1"/>
  <c r="F42" i="9"/>
  <c r="H42" i="9" s="1"/>
  <c r="F41" i="9"/>
  <c r="H41" i="9" s="1"/>
  <c r="F40" i="9"/>
  <c r="H40" i="9" s="1"/>
  <c r="H39" i="9"/>
  <c r="F39" i="9"/>
  <c r="F38" i="9"/>
  <c r="H38" i="9" s="1"/>
  <c r="F37" i="9"/>
  <c r="H37" i="9" s="1"/>
  <c r="F36" i="9"/>
  <c r="H36" i="9" s="1"/>
  <c r="F35" i="9"/>
  <c r="H35" i="9" s="1"/>
  <c r="F34" i="9"/>
  <c r="H34" i="9" s="1"/>
  <c r="F33" i="9"/>
  <c r="H33" i="9" s="1"/>
  <c r="H32" i="9"/>
  <c r="F32" i="9"/>
  <c r="F31" i="9"/>
  <c r="H31" i="9" s="1"/>
  <c r="F30" i="9"/>
  <c r="H30" i="9" s="1"/>
  <c r="F29" i="9"/>
  <c r="H29" i="9" s="1"/>
  <c r="H28" i="9"/>
  <c r="F28" i="9"/>
  <c r="F27" i="9"/>
  <c r="H27" i="9" s="1"/>
  <c r="F26" i="9"/>
  <c r="H26" i="9" s="1"/>
  <c r="F25" i="9"/>
  <c r="H25" i="9" s="1"/>
  <c r="F24" i="9"/>
  <c r="H24" i="9" s="1"/>
  <c r="F23" i="9"/>
  <c r="H23" i="9" s="1"/>
  <c r="F22" i="9"/>
  <c r="H22" i="9" s="1"/>
  <c r="F21" i="9"/>
  <c r="H21" i="9" s="1"/>
  <c r="F20" i="9"/>
  <c r="H20" i="9" s="1"/>
  <c r="F19" i="9"/>
  <c r="H19" i="9" s="1"/>
  <c r="F18" i="9"/>
  <c r="H18" i="9" s="1"/>
  <c r="F17" i="9"/>
  <c r="H17" i="9" s="1"/>
  <c r="F16" i="9"/>
  <c r="H16" i="9" s="1"/>
  <c r="F15" i="9"/>
  <c r="H15" i="9" s="1"/>
  <c r="F14" i="9"/>
  <c r="H14" i="9" s="1"/>
  <c r="F13" i="9"/>
  <c r="H13" i="9" s="1"/>
  <c r="H12" i="9"/>
  <c r="F12" i="9"/>
  <c r="H11" i="9"/>
  <c r="F11" i="9"/>
  <c r="F33" i="7"/>
  <c r="D33" i="7"/>
  <c r="F32" i="7"/>
  <c r="D32" i="7"/>
  <c r="F31" i="7"/>
  <c r="F30" i="7"/>
  <c r="D30" i="7"/>
  <c r="F29" i="7"/>
  <c r="D29" i="7"/>
  <c r="D28" i="7"/>
  <c r="F28" i="7" s="1"/>
  <c r="D27" i="7"/>
  <c r="F27" i="7" s="1"/>
  <c r="F26" i="7"/>
  <c r="D25" i="7"/>
  <c r="F25" i="7" s="1"/>
  <c r="F24" i="7"/>
  <c r="D24" i="7"/>
  <c r="F23" i="7"/>
  <c r="D23" i="7"/>
  <c r="D22" i="7"/>
  <c r="F22" i="7" s="1"/>
  <c r="F21" i="7"/>
  <c r="D20" i="7"/>
  <c r="F20" i="7" s="1"/>
  <c r="D19" i="7"/>
  <c r="F19" i="7" s="1"/>
  <c r="D18" i="7"/>
  <c r="F18" i="7" s="1"/>
  <c r="F17" i="7"/>
  <c r="D17" i="7"/>
  <c r="F16" i="7"/>
  <c r="F15" i="7"/>
  <c r="D15" i="7"/>
  <c r="F14" i="7"/>
  <c r="D13" i="7"/>
  <c r="F13" i="7" s="1"/>
  <c r="F12" i="7"/>
  <c r="F11" i="7"/>
  <c r="F10" i="7"/>
  <c r="F9" i="7"/>
  <c r="F8" i="7"/>
  <c r="D29" i="3" l="1"/>
  <c r="D21" i="3"/>
  <c r="D17" i="3"/>
  <c r="D14" i="3"/>
  <c r="D8" i="3"/>
  <c r="D12" i="3" l="1"/>
  <c r="D7" i="3" l="1"/>
  <c r="D11" i="3" s="1"/>
</calcChain>
</file>

<file path=xl/comments1.xml><?xml version="1.0" encoding="utf-8"?>
<comments xmlns="http://schemas.openxmlformats.org/spreadsheetml/2006/main">
  <authors>
    <author>Мельник Вита Александровна</author>
  </authors>
  <commentList>
    <comment ref="B20" authorId="0" shapeId="0">
      <text>
        <r>
          <rPr>
            <sz val="9"/>
            <color indexed="81"/>
            <rFont val="Tahoma"/>
            <family val="2"/>
            <charset val="204"/>
          </rPr>
          <t xml:space="preserve">В постановлении дата не указана, данные РЭК Сахалинской области
</t>
        </r>
      </text>
    </comment>
  </commentList>
</comments>
</file>

<file path=xl/comments2.xml><?xml version="1.0" encoding="utf-8"?>
<comments xmlns="http://schemas.openxmlformats.org/spreadsheetml/2006/main">
  <authors>
    <author>Мельник Вита Александровна</author>
  </authors>
  <commentList>
    <comment ref="B20" authorId="0" shapeId="0">
      <text>
        <r>
          <rPr>
            <sz val="9"/>
            <color indexed="81"/>
            <rFont val="Tahoma"/>
            <family val="2"/>
            <charset val="204"/>
          </rPr>
          <t xml:space="preserve">В постановлении дата не указана, данные РЭК Сахалинской области
</t>
        </r>
      </text>
    </comment>
  </commentList>
</comments>
</file>

<file path=xl/sharedStrings.xml><?xml version="1.0" encoding="utf-8"?>
<sst xmlns="http://schemas.openxmlformats.org/spreadsheetml/2006/main" count="2615" uniqueCount="874">
  <si>
    <t>ОАО "Оборонэнерго"</t>
  </si>
  <si>
    <t>МУП "Невельские районные электрические сети"</t>
  </si>
  <si>
    <t>МУП "Горэлектросеть"</t>
  </si>
  <si>
    <t>ООО "Охинские электрические сети"</t>
  </si>
  <si>
    <t>ОАО "Аэропорт Южно-Сахалинск"</t>
  </si>
  <si>
    <t>Филиал ОАО "РЖД" Трансэнерго Дальневосточная дирекция по энергообеспечению</t>
  </si>
  <si>
    <t>ООО "Сахалинская газовая энергетическая компания"</t>
  </si>
  <si>
    <t xml:space="preserve">МУП "Поронайская коммунальная компания-1" </t>
  </si>
  <si>
    <t>МУП "Водоканал"</t>
  </si>
  <si>
    <t>ООО "РН-Сахалинморнефтегаз"</t>
  </si>
  <si>
    <t>ОАО энергетики и электрофикации"Сахалинэнерго"</t>
  </si>
  <si>
    <t>МУП "Районные электрические сети"</t>
  </si>
  <si>
    <t>МУП "Электросервис"</t>
  </si>
  <si>
    <t>ООО "Электромонтаж"</t>
  </si>
  <si>
    <t>Февраль</t>
  </si>
  <si>
    <t>Март</t>
  </si>
  <si>
    <t>Апрель</t>
  </si>
  <si>
    <t>Май</t>
  </si>
  <si>
    <t>Июнь</t>
  </si>
  <si>
    <t>Июль</t>
  </si>
  <si>
    <t>Август</t>
  </si>
  <si>
    <t>Сентябрь</t>
  </si>
  <si>
    <t>Октябрь</t>
  </si>
  <si>
    <t>Ноябрь</t>
  </si>
  <si>
    <t>Декабрь</t>
  </si>
  <si>
    <t xml:space="preserve">Сроки размешения </t>
  </si>
  <si>
    <t>-</t>
  </si>
  <si>
    <t>Не производился.</t>
  </si>
  <si>
    <t>Существует.</t>
  </si>
  <si>
    <t>Не заключались.</t>
  </si>
  <si>
    <t>Информация</t>
  </si>
  <si>
    <t>№ п/п</t>
  </si>
  <si>
    <t>Наименование показателей</t>
  </si>
  <si>
    <t>Един. измер.</t>
  </si>
  <si>
    <t>Объем поступления электроэнергии в сеть</t>
  </si>
  <si>
    <t xml:space="preserve">Ногликский район </t>
  </si>
  <si>
    <t>Охинский район</t>
  </si>
  <si>
    <t>Затраты на компенсацию потерь в электрических сетях, в том числе:</t>
  </si>
  <si>
    <t>руб.</t>
  </si>
  <si>
    <t>Ногликский район, в том числе</t>
  </si>
  <si>
    <t xml:space="preserve">от МУП "Водоканал" </t>
  </si>
  <si>
    <t>Охинский район, в том числе</t>
  </si>
  <si>
    <t>от ООО "Охинские электрические сети"</t>
  </si>
  <si>
    <t>передача в сальд.выражении</t>
  </si>
  <si>
    <t>Объем переданной электроэнергии в сеть, в том числе:</t>
  </si>
  <si>
    <t>от АО "Охинская ТЭЦ"</t>
  </si>
  <si>
    <t>Потери в сетях, в том числе</t>
  </si>
  <si>
    <t>2.1</t>
  </si>
  <si>
    <t>2.2</t>
  </si>
  <si>
    <t>АО "Охинская ТЭЦ"</t>
  </si>
  <si>
    <t>Процент потерь в сетях</t>
  </si>
  <si>
    <t>%</t>
  </si>
  <si>
    <t>4</t>
  </si>
  <si>
    <t>4.1</t>
  </si>
  <si>
    <t>4.2</t>
  </si>
  <si>
    <t>4.1.1</t>
  </si>
  <si>
    <t>4.1.2</t>
  </si>
  <si>
    <t>4.2.1</t>
  </si>
  <si>
    <t>4.2.2</t>
  </si>
  <si>
    <t>5.1.</t>
  </si>
  <si>
    <t>5.2.</t>
  </si>
  <si>
    <t>Отсуствуют квалифицированные генерирующие объекты, функционирующие на основе использования возобновляемых источников энергии.</t>
  </si>
  <si>
    <t>Отсутствуют.</t>
  </si>
  <si>
    <t>Январь</t>
  </si>
  <si>
    <t>Отсутствует.</t>
  </si>
  <si>
    <t>Этапы регламентируются Правилами технологического присоединения энергопринимающих устройств потребителей электрической энергии, а также объектов электросетевого хозяйства, принадлежащих сетевым организациям и иным лицам, к электрическим сетям, утвержденых
Постановлением Правительства
Российской Федерации
от 27 декабря 2004 г. N 861.</t>
  </si>
  <si>
    <t xml:space="preserve"> Информация приведена в таблице № 2 </t>
  </si>
  <si>
    <t>Таблица № 2</t>
  </si>
  <si>
    <t>Показатели</t>
  </si>
  <si>
    <t>мониторинга по вопросам технологического присоединения</t>
  </si>
  <si>
    <t>Количество поступивших заявок от субъектов малого или среднего предпринимательства на присоединение энергопринимающих устройств к электрическим сетям, с начала года</t>
  </si>
  <si>
    <t>Количество рассмотренных заявок от субъектов малого и среднего предпринимательства на присоединение энергопринимающих устройств к электрическим сетям, с начала года</t>
  </si>
  <si>
    <t>Количество удовлетворенных заявок, поступивших от субъектов малого и среднего предпринимательства на присоединение энергопринимающих устройств к электрическим сетям, с начала года</t>
  </si>
  <si>
    <t>Количество отказов по заявкам субъектов малого и среднего предпринимательства на присоединение энергопринимающих устройств к электрическим сетям с начала года (указать причины)</t>
  </si>
  <si>
    <t>до 15 кВт</t>
  </si>
  <si>
    <t xml:space="preserve">Охинский городской округ </t>
  </si>
  <si>
    <t>Всего</t>
  </si>
  <si>
    <t xml:space="preserve">Ногликский городской округ </t>
  </si>
  <si>
    <t>от 15 до 100 кВт</t>
  </si>
  <si>
    <t>свыше 100 кВт</t>
  </si>
  <si>
    <t>Муниципальные образования Сахалинской области</t>
  </si>
  <si>
    <t xml:space="preserve">     - принятие заявки на технологическое присоединение с пакетом документов;</t>
  </si>
  <si>
    <t xml:space="preserve">     - осуществление фактического присоединения энергопринимающих устройств Заказчика к электрическим сетям;</t>
  </si>
  <si>
    <t xml:space="preserve">     - фактический прием (подача) напряжения и мощности;</t>
  </si>
  <si>
    <t>Таблица № 4</t>
  </si>
  <si>
    <r>
      <t xml:space="preserve">     - заключение в установленный </t>
    </r>
    <r>
      <rPr>
        <b/>
        <sz val="10"/>
        <color theme="1"/>
        <rFont val="Arial"/>
        <family val="2"/>
        <charset val="204"/>
      </rPr>
      <t>Правилами</t>
    </r>
    <r>
      <rPr>
        <sz val="10"/>
        <color theme="1"/>
        <rFont val="Arial"/>
        <family val="2"/>
        <charset val="204"/>
      </rPr>
      <t xml:space="preserve"> срок и по установленной форме договора об осуществлении технологического присоединения и выдача технических условий, как неотъемлемой части договора;</t>
    </r>
  </si>
  <si>
    <t>Информация о порядке выполнения технологических, технических и других мероприятий, связанных с технологическим присоединением к электрическим сетям</t>
  </si>
  <si>
    <t xml:space="preserve"> Информация приведена в таблице № 4</t>
  </si>
  <si>
    <t>Центр Питания</t>
  </si>
  <si>
    <t>Район</t>
  </si>
  <si>
    <t>Максимально допустимая нагрузка, кВт</t>
  </si>
  <si>
    <t>Максимальная фактическая нагрузка, кВт</t>
  </si>
  <si>
    <t>Свободная мощность, кВт</t>
  </si>
  <si>
    <t>Охинский</t>
  </si>
  <si>
    <t>П/С 35/6 кВ "Северная"</t>
  </si>
  <si>
    <t>П/С 35/6 кВ "Восточное Эхаби"</t>
  </si>
  <si>
    <t>П/С 35/6 кВ "Кыдыланьи"</t>
  </si>
  <si>
    <t>Ногликский</t>
  </si>
  <si>
    <t>П/С 35/6 кВ       "Гиляко-Абунан"</t>
  </si>
  <si>
    <t>П/С 35/6 кВ       "Тунгор"</t>
  </si>
  <si>
    <t>П/С 35/6 кВ       "Эхаби"</t>
  </si>
  <si>
    <t>П/С 35/6 кВ         "Южный Купол"</t>
  </si>
  <si>
    <t xml:space="preserve"> ПС-35/6кВ      "Катангли"</t>
  </si>
  <si>
    <t xml:space="preserve">  ПС 35/6          "Монги"</t>
  </si>
  <si>
    <t xml:space="preserve">  ПС 35/6        "Мирзоева"</t>
  </si>
  <si>
    <t xml:space="preserve"> Информация приведена в таблице № 5</t>
  </si>
  <si>
    <t xml:space="preserve"> Информация приведена в таблице № 6</t>
  </si>
  <si>
    <t>Таблица № 6</t>
  </si>
  <si>
    <t xml:space="preserve">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</si>
  <si>
    <r>
      <t>тыс. кВт</t>
    </r>
    <r>
      <rPr>
        <sz val="10"/>
        <color indexed="8"/>
        <rFont val="Calibri"/>
        <family val="2"/>
        <charset val="204"/>
      </rPr>
      <t>·</t>
    </r>
    <r>
      <rPr>
        <sz val="10"/>
        <color indexed="8"/>
        <rFont val="Arial"/>
        <family val="2"/>
        <charset val="204"/>
      </rPr>
      <t>час</t>
    </r>
  </si>
  <si>
    <t>до 01 марта</t>
  </si>
  <si>
    <t>Ежегодно до 01 апреля(за предыдущий год) и далее ежеквартально</t>
  </si>
  <si>
    <t>АО "Ногликская ГЭС"</t>
  </si>
  <si>
    <t>от АО "Ногликская ГЭС"</t>
  </si>
  <si>
    <r>
      <rPr>
        <b/>
        <sz val="16"/>
        <color indexed="8"/>
        <rFont val="Times New Roman"/>
        <family val="1"/>
        <charset val="204"/>
      </rPr>
      <t>12 а)</t>
    </r>
    <r>
      <rPr>
        <sz val="16"/>
        <color indexed="8"/>
        <rFont val="Times New Roman"/>
        <family val="1"/>
        <charset val="204"/>
      </rPr>
      <t xml:space="preserve"> годовая финансовая (бухгалтерскя) отчетность, аудиторское заключение</t>
    </r>
  </si>
  <si>
    <r>
      <rPr>
        <b/>
        <sz val="16"/>
        <color indexed="8"/>
        <rFont val="Times New Roman"/>
        <family val="1"/>
        <charset val="204"/>
      </rPr>
      <t xml:space="preserve">12 б) </t>
    </r>
    <r>
      <rPr>
        <sz val="16"/>
        <color indexed="8"/>
        <rFont val="Times New Roman"/>
        <family val="1"/>
        <charset val="204"/>
      </rPr>
      <t>структура и объем затрат на производство и реализацию товаров(работ, услуг)</t>
    </r>
  </si>
  <si>
    <r>
      <rPr>
        <b/>
        <sz val="16"/>
        <color indexed="8"/>
        <rFont val="Times New Roman"/>
        <family val="1"/>
        <charset val="204"/>
      </rPr>
      <t>12 в)</t>
    </r>
    <r>
      <rPr>
        <sz val="16"/>
        <color indexed="8"/>
        <rFont val="Times New Roman"/>
        <family val="1"/>
        <charset val="204"/>
      </rPr>
      <t xml:space="preserve"> в случае применения метода доходности инвестированного капитала при государственном регулировании тарифов в отношении субъектов рынков электрической энергии:
подконтрольные (операционные) и неподконтрольные расходы, включаемые в необходимую валовую выручку, норма доходности инвестированного капитала, установленная федеральным органом исполнительной власти по регулированию естественных монополий (с указанием акта об утверждении нормы доходности на инвестированный капитал), фактический уровень доходности инвестированного капитала, использованного при осуществлении регулируемой деятельности, и обоснование причин его отклонения от уровня доходности инвестированного капитала, установленного федеральным органом исполнительной власти по регулированию естественных монополий;
отчет о движении активов, включающий балансовую стоимость активов на начало года, балансовую стоимость активов на конец года, а также информацию о выбытии активов в течение года;
отчет о вводе активов в течение года, в том числе за счет переоценки, модернизации, реконструкции, строительства и приобретения нового оборудования;</t>
    </r>
  </si>
  <si>
    <r>
      <rPr>
        <b/>
        <sz val="16"/>
        <color indexed="8"/>
        <rFont val="Times New Roman"/>
        <family val="1"/>
        <charset val="204"/>
      </rPr>
      <t xml:space="preserve">12 г)  </t>
    </r>
    <r>
      <rPr>
        <sz val="16"/>
        <color indexed="8"/>
        <rFont val="Times New Roman"/>
        <family val="1"/>
        <charset val="204"/>
      </rPr>
      <t>предложение о размере цен (тарифов), долгосрочных параметров регулирования</t>
    </r>
  </si>
  <si>
    <r>
      <rPr>
        <b/>
        <sz val="16"/>
        <color indexed="8"/>
        <rFont val="Times New Roman"/>
        <family val="1"/>
        <charset val="204"/>
      </rPr>
      <t>19 б)</t>
    </r>
    <r>
      <rPr>
        <sz val="16"/>
        <color indexed="8"/>
        <rFont val="Times New Roman"/>
        <family val="1"/>
        <charset val="204"/>
      </rPr>
      <t xml:space="preserve">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t>
    </r>
  </si>
  <si>
    <r>
      <rPr>
        <b/>
        <sz val="16"/>
        <color indexed="8"/>
        <rFont val="Times New Roman"/>
        <family val="1"/>
        <charset val="204"/>
      </rPr>
      <t>19 ж)</t>
    </r>
    <r>
      <rPr>
        <sz val="16"/>
        <color indexed="8"/>
        <rFont val="Times New Roman"/>
        <family val="1"/>
        <charset val="204"/>
      </rPr>
      <t xml:space="preserve"> о результатах контрольных замеров электрических параметров режимов работы оборудования объектов электросетевого хозяйства</t>
    </r>
  </si>
  <si>
    <r>
      <rPr>
        <b/>
        <sz val="16"/>
        <color indexed="8"/>
        <rFont val="Times New Roman"/>
        <family val="1"/>
        <charset val="204"/>
      </rPr>
      <t xml:space="preserve">19 и) </t>
    </r>
    <r>
      <rPr>
        <sz val="16"/>
        <color indexed="8"/>
        <rFont val="Times New Roman"/>
        <family val="1"/>
        <charset val="204"/>
      </rPr>
      <t>о порядке выполнения технологических, технических и других мероприятий, связанных с технологическим присоединением к электрическим сетям</t>
    </r>
  </si>
  <si>
    <r>
      <rPr>
        <b/>
        <sz val="16"/>
        <color indexed="8"/>
        <rFont val="Times New Roman"/>
        <family val="1"/>
        <charset val="204"/>
      </rPr>
      <t>19 к)</t>
    </r>
    <r>
      <rPr>
        <sz val="16"/>
        <color indexed="8"/>
        <rFont val="Times New Roman"/>
        <family val="1"/>
        <charset val="204"/>
      </rPr>
      <t xml:space="preserve"> о возможности подачи заявки на осуществление технологического присоединения энергопринимающих устройств заявителей</t>
    </r>
  </si>
  <si>
    <r>
      <rPr>
        <b/>
        <sz val="16"/>
        <color indexed="8"/>
        <rFont val="Times New Roman"/>
        <family val="1"/>
        <charset val="204"/>
      </rPr>
      <t xml:space="preserve">19 л) </t>
    </r>
    <r>
      <rPr>
        <sz val="16"/>
        <color indexed="8"/>
        <rFont val="Times New Roman"/>
        <family val="1"/>
        <charset val="204"/>
      </rPr>
      <t>об основных этапах обработки заявок юридических и физических лиц и индивидуальных предпринимателей на технологическое присоединение к электрическим сетям</t>
    </r>
  </si>
  <si>
    <r>
      <rPr>
        <b/>
        <sz val="16"/>
        <color indexed="8"/>
        <rFont val="Times New Roman"/>
        <family val="1"/>
        <charset val="204"/>
      </rPr>
      <t>19 п)</t>
    </r>
    <r>
      <rPr>
        <sz val="16"/>
        <color indexed="8"/>
        <rFont val="Times New Roman"/>
        <family val="1"/>
        <charset val="204"/>
      </rPr>
      <t xml:space="preserve"> о паспортах услуг (процессов) согласно единым стандартам качества обслуживания сетевыми организациями потребителей услуг сетевых организаций</t>
    </r>
  </si>
  <si>
    <r>
      <rPr>
        <b/>
        <sz val="16"/>
        <color indexed="8"/>
        <rFont val="Times New Roman"/>
        <family val="1"/>
        <charset val="204"/>
      </rPr>
      <t>19 р)</t>
    </r>
    <r>
      <rPr>
        <sz val="16"/>
        <color indexed="8"/>
        <rFont val="Times New Roman"/>
        <family val="1"/>
        <charset val="204"/>
      </rPr>
      <t xml:space="preserve"> о лицах, намеревающихся перераспределить максимальную мощность принадлежащих им энергопринимающих устройств в пользу иных лиц</t>
    </r>
  </si>
  <si>
    <r>
      <rPr>
        <b/>
        <sz val="16"/>
        <color indexed="8"/>
        <rFont val="Times New Roman"/>
        <family val="1"/>
        <charset val="204"/>
      </rPr>
      <t>19 с)</t>
    </r>
    <r>
      <rPr>
        <sz val="16"/>
        <color indexed="8"/>
        <rFont val="Times New Roman"/>
        <family val="1"/>
        <charset val="204"/>
      </rPr>
      <t xml:space="preserve"> о качестве обслуживания потребителей услуг сетевой организации - по форме, утверждаемой уполномоченным Правительством Российской Федерации федеральным органом исполнительной власти</t>
    </r>
  </si>
  <si>
    <r>
      <rPr>
        <b/>
        <sz val="16"/>
        <color indexed="8"/>
        <rFont val="Times New Roman"/>
        <family val="1"/>
        <charset val="204"/>
      </rPr>
      <t xml:space="preserve">19 т) </t>
    </r>
    <r>
      <rPr>
        <sz val="16"/>
        <color indexed="8"/>
        <rFont val="Times New Roman"/>
        <family val="1"/>
        <charset val="204"/>
      </rPr>
      <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t>
    </r>
  </si>
  <si>
    <r>
      <rPr>
        <b/>
        <sz val="16"/>
        <color indexed="8"/>
        <rFont val="Times New Roman"/>
        <family val="1"/>
        <charset val="204"/>
      </rPr>
      <t xml:space="preserve">19 у) </t>
    </r>
    <r>
      <rPr>
        <sz val="16"/>
        <color indexed="8"/>
        <rFont val="Times New Roman"/>
        <family val="1"/>
        <charset val="204"/>
      </rPr>
      <t>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r>
  </si>
  <si>
    <r>
      <rPr>
        <b/>
        <sz val="16"/>
        <color theme="1"/>
        <rFont val="Times New Roman"/>
        <family val="1"/>
        <charset val="204"/>
      </rPr>
      <t>19 г) абзац 8</t>
    </r>
    <r>
      <rPr>
        <sz val="16"/>
        <color theme="1"/>
        <rFont val="Times New Roman"/>
        <family val="1"/>
        <charset val="204"/>
      </rPr>
      <t xml:space="preserve">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t>
    </r>
  </si>
  <si>
    <t xml:space="preserve">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 </t>
  </si>
  <si>
    <t>Раскрываемая информация в соответствии с Постановлением Правительства Российской Федерации  от 21.01.2004 № 24 «Об утверждении стандартов раскрытия информации субъектами оптового и розничных рынков электрической энергии»</t>
  </si>
  <si>
    <t>Замеры активных и реактивных нагрузок произведены 16 июня 2021 года.</t>
  </si>
  <si>
    <t>Тип и мощность, установленных трансформаторов, МВА</t>
  </si>
  <si>
    <t>ТМ 2х4 МВА</t>
  </si>
  <si>
    <t>ТМ 2х1 МВА</t>
  </si>
  <si>
    <t>ТМН 2х4 МВА</t>
  </si>
  <si>
    <t>ТМ 1 МВА</t>
  </si>
  <si>
    <t>ТМ 1,8 МВА</t>
  </si>
  <si>
    <t>ТМ 2х1,6 МВА</t>
  </si>
  <si>
    <t>ТМН 2х2,5 МВА</t>
  </si>
  <si>
    <t>ТМН 1 МВА</t>
  </si>
  <si>
    <t>ТМ 1,6 МВА                 ТМ 1,8 МВА</t>
  </si>
  <si>
    <t>ТМ 2х2,5 МВА</t>
  </si>
  <si>
    <t>ТМ 1,8 МВА               ТМ 1,6 МВА</t>
  </si>
  <si>
    <t>ТМ 2,5 МВА                 ТМ 4 МВА</t>
  </si>
  <si>
    <t>П/С 35/6 кВ         "Северный купол</t>
  </si>
  <si>
    <t>ТМ 2х0,4 МВА</t>
  </si>
  <si>
    <t>ТМ 0,4 МВА</t>
  </si>
  <si>
    <t>П/С 35/0,4 кВ "Лебединское"</t>
  </si>
  <si>
    <t>П/С 35/0,4 кВ "Южный Купол №1"</t>
  </si>
  <si>
    <t>П/С 35/0,4 кВ                    УЗГ "Одопту"</t>
  </si>
  <si>
    <t>ТМ 2,5 МВА</t>
  </si>
  <si>
    <t>ТМ 2х4 МВА               ТМ 6,3 МВА</t>
  </si>
  <si>
    <t xml:space="preserve">ТМ 2х4 МВА             </t>
  </si>
  <si>
    <t>Резервируемая мощность отсутствует</t>
  </si>
  <si>
    <t>Диспетчерское наименование объекта</t>
  </si>
  <si>
    <t>Категория оборудования</t>
  </si>
  <si>
    <t>ЦЕХ №1</t>
  </si>
  <si>
    <t>СР №1</t>
  </si>
  <si>
    <t>ПС 35/6кВ ПС Л-51 СВ ТП6/0,4кВ №160</t>
  </si>
  <si>
    <t>Силовой трансформатор 6 кВ и выше</t>
  </si>
  <si>
    <t>6/0,4</t>
  </si>
  <si>
    <t>ТМ-250/6-У1</t>
  </si>
  <si>
    <t>ПС 35/6кВ ПС Л-51 СВ ТП6/0,4кВ №204</t>
  </si>
  <si>
    <t>ТМ-160/6-У1</t>
  </si>
  <si>
    <t>ПС 35/6кВ ПС Л-51 СВ ТП6/0,4кВ №220</t>
  </si>
  <si>
    <t>ПС 35/6кВ ПС Л-51 СВ ТП6/0,4кВ №222</t>
  </si>
  <si>
    <t>ТМ-400/6-У1</t>
  </si>
  <si>
    <t>ПС 35/6кВ ПС Л-51 СВ ТП6/0,4кВ №227</t>
  </si>
  <si>
    <t>ТМ-100/6-У1</t>
  </si>
  <si>
    <t>ПС 35/6кВ ПС Л-51 СВ ТП6/0,4кВ №652</t>
  </si>
  <si>
    <t>ПС 35/6кВ ПС Л-52 СВ ТП6/0,4кВ №92</t>
  </si>
  <si>
    <t>ПС 35/6кВ ПС Л-52 СВ ТП6/0,4кВ №93</t>
  </si>
  <si>
    <t>ПС 35/6кВ ПС Л-52 СВ ТП6/0,4кВ №94</t>
  </si>
  <si>
    <t>ПС 35/6кВ ПС Л-52 СВ ТП6/0,4кВ №95</t>
  </si>
  <si>
    <t>ПС 35/6кВ ПС Л-52 СВ ТП6/0,4кВ №206</t>
  </si>
  <si>
    <t>ПС 35/6кВ ПС Л-52 СВ ТП6/0,4кВ №207</t>
  </si>
  <si>
    <t>ПС 35/6кВ ПС Л-52 СВ ТП6/0,4кВ №208</t>
  </si>
  <si>
    <t>ПС 35/6кВ ПС Л-52 СВ ТП6/0,4кВ №209</t>
  </si>
  <si>
    <t>ПС 35/6кВ ПС Л-5 СВ ТП6/0,4кВ №210</t>
  </si>
  <si>
    <t>ПС 35/6кВ ПС Л-52 СВ ТП6/0,4кВ №211</t>
  </si>
  <si>
    <t>ПС 35/6кВ ПС Л-52 СВ ТП6/0,4кВ №212</t>
  </si>
  <si>
    <t>ПС 35/6кВ ПС Л-52 СВ ТП6/0,4кВ №213</t>
  </si>
  <si>
    <t>ПС 35/6кВ ПС Л-52 СВ ТП6/0,4кВ №214</t>
  </si>
  <si>
    <t>ПС 35/6кВ ПС Л-52 СВ ТП6/0,4кВ №215</t>
  </si>
  <si>
    <t>ПС 35/6кВ ПС Л-52 СВ ТП6/0,4кВ №216</t>
  </si>
  <si>
    <t>ПС 35/6кВ ПС Л-52 СВ ТП6/0,4кВ №217</t>
  </si>
  <si>
    <t>ПС 35/6кВ ПС Л-52 СВ ТП6/0,4кВ №218</t>
  </si>
  <si>
    <t>ПС 35/6кВ ПС Л-53 СВ ТП6/0,4кВ №12</t>
  </si>
  <si>
    <t>ПС 35/6кВ ПС Л-53 СВ ТП6/0,4кВ №16</t>
  </si>
  <si>
    <t>ПС 35/6кВ ПС Л-53 СВ ТП6/0,4кВ №21</t>
  </si>
  <si>
    <t>ПС 35/6кВ ПС Л-53 СВ ТП6/0,4кВ №23</t>
  </si>
  <si>
    <t>ТМ-63/6-У1</t>
  </si>
  <si>
    <t>ПС 35/6кВ ПС Л-53 СВ ТП6/0,4кВ №32</t>
  </si>
  <si>
    <t>ПС 35/6кВ ПС Л-53 СВ ТП6/0,4кВ №56</t>
  </si>
  <si>
    <t>ТМ-40/6-У1</t>
  </si>
  <si>
    <t>ПС 35/6кВ ПС Л-53 СВ ТП6/0,4кВ №233</t>
  </si>
  <si>
    <t>ПС 35/6кВ ПС Л-53 СВ ТП6/0,4кВ №236</t>
  </si>
  <si>
    <t>ПС 35/6кВ ПС Л-53 СВ ТП6/0,4кВ №237</t>
  </si>
  <si>
    <t>ПС 35/6кВ ПС Л-53 СВ ТП6/0,4кВ №238</t>
  </si>
  <si>
    <t>ПС 35/6кВ ПС Л-54 СВ ТП6/0,4кВ №96</t>
  </si>
  <si>
    <t>ПС 35/6кВ ПС Л-54 СВ ТП6/0,4кВ №97</t>
  </si>
  <si>
    <t>ПС 35/6кВ ПС Л-54 СВ ТП6/0,4кВ №99</t>
  </si>
  <si>
    <t>ПС 35/6кВ ПС Л-54 СВ ТП6/0,4кВ №100</t>
  </si>
  <si>
    <t>ПС 35/6кВ ПС Л-54 СВ ТП6/0,4кВ №219</t>
  </si>
  <si>
    <t>ПС 35/6кВ ПС Л-54 СВ ТП6/0,4кВ №224</t>
  </si>
  <si>
    <t>ПС 35/6кВ ПС Л-54 СВ ТП6/0,4кВ №225</t>
  </si>
  <si>
    <t>ПС 35/6кВ ПС Л-54 СВ ТП6/0,4кВ №226</t>
  </si>
  <si>
    <t>ПС 35/6кВ ПС Л-54 СВ ТП6/0,4кВ №228</t>
  </si>
  <si>
    <t>ТМ-25/6-У1</t>
  </si>
  <si>
    <t>ПС 35/6кВ ПС Л-54 СВ ТП6/0,4кВ №229</t>
  </si>
  <si>
    <t>ПС 35/6кВ ПС Л-54 СВ ТП6/0,4кВ №234</t>
  </si>
  <si>
    <t>ПС 35/6кВ ПС Л-54 СВ ТП6/0,4кВ №235</t>
  </si>
  <si>
    <t>ПС 35/6кВ ПС Л-61Б ТП6/0,4кВ №Очистные</t>
  </si>
  <si>
    <t>ТМ-630/6-У1</t>
  </si>
  <si>
    <t>ПС 35/6кВ ПС Л-62Б ТП6/0,4кВ №230/1</t>
  </si>
  <si>
    <t>ПС 35/6кВ ПС Л-63Б ТП6/0,4кВ №230/2</t>
  </si>
  <si>
    <t>ПС 35/6кВ ПС Л-64Б ТП6/0,4кВ №611</t>
  </si>
  <si>
    <t>ТМ-4000/6-У1</t>
  </si>
  <si>
    <t>ПС 35/6кВ ПС Л-65Б ТП6/0,4кВ №201</t>
  </si>
  <si>
    <t>ТМГ-100/6-У1</t>
  </si>
  <si>
    <t>ПС 35/6кВ ПС Л-65Б ТП6/0,4кВ №202</t>
  </si>
  <si>
    <t>ПС 35/6кВ ПС Л-65Б ТП6/0,4кВ №203</t>
  </si>
  <si>
    <t>ПС 35/6кВ ПС Л-65Б ТП6/0,4кВ №Очистные</t>
  </si>
  <si>
    <t>ПС 35/6кВ ПС Л-1ГРУ ТП6/0,4кВ №114</t>
  </si>
  <si>
    <t>ПС 35/6кВ ПС Л-1ГРУ ТП6/0,4кВ №130</t>
  </si>
  <si>
    <t>ТМГ-160/6-У1</t>
  </si>
  <si>
    <t>ПС 35/6кВ ПС Л-1ГРУ ТП6/0,4кВ №ГРС</t>
  </si>
  <si>
    <t>ПС 35/6кВ ПС Л-37 Новогородская ТП6/0,4кВ №134</t>
  </si>
  <si>
    <t>ПС 35/6кВ ПС Л-1Кл ТП6/0,4кВ №73</t>
  </si>
  <si>
    <t>ПС 35/6кВ ПС Л-1Кл ТП6/0,4кВ №147</t>
  </si>
  <si>
    <t>ПС 35/6кВ ПС Л-1Кл ТП6/0,4кВ №НПН</t>
  </si>
  <si>
    <t>ПС 35/6кВ ПС Л-1Кл ТП6/0,4кВ №СН-2</t>
  </si>
  <si>
    <t>ПС 35/6кВ ПС Л-1Кл ТП6/0,4кВ №СН-2 БКНС</t>
  </si>
  <si>
    <t>ПС 35/6кВ ПС Л-3Кл ТП6/0,4кВ №54</t>
  </si>
  <si>
    <t>ПС 35/6кВ ПС Л-3Кл ТП6/0,4кВ №83</t>
  </si>
  <si>
    <t>ПС 35/6кВ ПС Л-3Кл ТП6/0,4кВ №181</t>
  </si>
  <si>
    <t>ПС 35/6кВ ПС Л-3Кл ТП6/0,4кВ №197</t>
  </si>
  <si>
    <t>ПС 35/6кВ ПС Л-3Кл ТП6/0,4кВ №216</t>
  </si>
  <si>
    <t>ТМГ-250/6-У1</t>
  </si>
  <si>
    <t>ПС 35/6кВ ПС Л-4Кл ТП6/0,4кВ №157</t>
  </si>
  <si>
    <t>ПС 35/6кВ ПС Л-4Кл ТП6/0,4кВ №159</t>
  </si>
  <si>
    <t>ПС 35/6кВ ПС Л-4Кл ТП6/0,4кВ №214</t>
  </si>
  <si>
    <t>ПС 35/6кВ ПС Л-4Кл ТП6/0,4кВ №СН-1</t>
  </si>
  <si>
    <t>ПС 35/6кВ ПС Л-1Кл ТП6/0,4кВ №СН-1 БКНС</t>
  </si>
  <si>
    <t>ПС 35/6кВ ПС Л-6Кл ТП6/0,4кВ №4</t>
  </si>
  <si>
    <t>ПС 35/6кВ ПС Л-6Кл ТП6/0,4кВ №11</t>
  </si>
  <si>
    <t>ПС 35/6кВ ПС Л-6Кл ТП6/0,4кВ №27</t>
  </si>
  <si>
    <t>ПС 35/6кВ ПС Л-6Кл ТП6/0,4кВ №152</t>
  </si>
  <si>
    <t>ПС 35/6кВ ПС Л-6Кл ТП6/0,4кВ №178</t>
  </si>
  <si>
    <t>ПС 35/6кВ ПС Л-6Кл ТП6/0,4кВ №209</t>
  </si>
  <si>
    <t>ПС 35/6кВ ПС Л-6Кл ТП6/0,4кВ №218</t>
  </si>
  <si>
    <t>ПС 35/6кВ ПС Л-6Кл ТП6/0,4кВ №219</t>
  </si>
  <si>
    <t>ПС 35/6кВ ПС Л-6Кл ТП6/0,4кВ №242</t>
  </si>
  <si>
    <t>ПС 35/6кВ ПС Л-6Кл ТП6/0,4кВ №244</t>
  </si>
  <si>
    <t>ТМ-320/6У1</t>
  </si>
  <si>
    <t>ПС 35/6кВ ПС Л-6Кл ТП6/0,4кВ №Арт скв</t>
  </si>
  <si>
    <t>ПС 35/6кВ ПС Л-1Э ТП6/0,4кВ №1</t>
  </si>
  <si>
    <t>ПС 35/6кВ ПС Л-1Э ТП6/0,4кВ №21</t>
  </si>
  <si>
    <t>ПС 35/6кВ ПС Л-1Э ТП6/0,4кВ №22</t>
  </si>
  <si>
    <t>ПС 35/6кВ ПС Л-1Э ТП6/0,4кВ №23/1</t>
  </si>
  <si>
    <t>ПС 35/6кВ ПС Л-1Э ТП6/0,4кВ №24</t>
  </si>
  <si>
    <t>ПС 35/6кВ ПС Л-1Э ТП6/0,4кВ №24А</t>
  </si>
  <si>
    <t>ПС 35/6кВ ПС Л-1Э ТП6/0,4кВ №32</t>
  </si>
  <si>
    <t>ПС 35/6кВ ПС Л-1Э ТП6/0,4кВ №33</t>
  </si>
  <si>
    <t>ПС 35/6кВ ПС Л-1Э ТП6/0,4кВ №КНС</t>
  </si>
  <si>
    <t>ПС 35/6кВ ПС Л-2Э ТП6/0,4кВ №15</t>
  </si>
  <si>
    <t>ПС 35/6кВ ПС Л-2Э ТП6/0,4кВ №17</t>
  </si>
  <si>
    <t>ПС 35/6кВ ПС Л-2Э ТП6/0,4кВ №17А</t>
  </si>
  <si>
    <t>ПС 35/6кВ ПС Л-2Э ТП6/0,4кВ №20</t>
  </si>
  <si>
    <t>ПС 35/6кВ ПС Л-3Э ТП6/0,4кВ №10</t>
  </si>
  <si>
    <t>ПС 35/6кВ ПС Л-3Э ТП6/0,4кВ №12</t>
  </si>
  <si>
    <t>ПС 35/6кВ ПС Л-3Э ТП6/0,4кВ №26</t>
  </si>
  <si>
    <t>ПС 35/6кВ ПС Л-3Э ТП6/0,4кВ №27</t>
  </si>
  <si>
    <t>ПС 35/6кВ ПС Л-3Э ТП6/0,4кВ №28</t>
  </si>
  <si>
    <t>ПС 35/6кВ ПС Л-3Э ТП6/0,4кВ №29</t>
  </si>
  <si>
    <t>ПС 35/6кВ ПС Л-4Э ТП6/0,4кВ №3</t>
  </si>
  <si>
    <t>ПС 35/6кВ ПС Л-4Э ТП6/0,4кВ №3А</t>
  </si>
  <si>
    <t>ПС 35/6кВ ПС Л-4Э ТП6/0,4кВ №6</t>
  </si>
  <si>
    <t>ПС 35/6кВ ПС Л-4Э ТП6/0,4кВ №7</t>
  </si>
  <si>
    <t>ПС 35/6кВ ПС Л-4Э ТП6/0,4кВ №8</t>
  </si>
  <si>
    <t>ПС 35/6кВ ПС Л-4Э ТП6/0,4кВ №9</t>
  </si>
  <si>
    <t>ПС 35/6кВ ПС Л-4Э ТП6/0,4кВ №12А</t>
  </si>
  <si>
    <t>ПС 35/6кВ ПС Л-4Э ТП6/0,4кВ №14</t>
  </si>
  <si>
    <t>ПС 35/6кВ ПС Л-4Э ТП6/0,4кВ №34</t>
  </si>
  <si>
    <t>ПС 35/6кВ ПС Л-2ГА ТП6/0,4кВ №102</t>
  </si>
  <si>
    <t>ПС 35/6кВ ПС Л-2ГА ТП6/0,4кВ №105</t>
  </si>
  <si>
    <t>ТМГ-СЭЦ-250/6-У1</t>
  </si>
  <si>
    <t>ПС 35/6кВ ПС Л-2ГА ТП6/0,4кВ №116</t>
  </si>
  <si>
    <t>ПС 35/6кВ ПС Л-2ГА ТП6/0,4кВ №159</t>
  </si>
  <si>
    <t>ПС 35/6кВ ПС Л-2ГА ТП6/0,4кВ №160</t>
  </si>
  <si>
    <t>ПС 35/6кВ ПС Л-2ГА ТП6/0,4кВ №162</t>
  </si>
  <si>
    <t>ПС 35/6кВ ПС Л-2ГА ТП6/0,4кВ №164</t>
  </si>
  <si>
    <t>ПС 35/6кВ ПС Л-2ГА ТП6/0,4кВ №182</t>
  </si>
  <si>
    <t>ПС 35/6кВ ПС Л-2ГА ТП6/0,4кВ №190</t>
  </si>
  <si>
    <t>ПС 35/6кВ ПС Л-2ГА ТП6/0,4кВ №194</t>
  </si>
  <si>
    <t>ПС 35/6кВ ПС Л-1СС ТП6/0,4кВ №1А</t>
  </si>
  <si>
    <t>ПС 35/6кВ ПС Л-1СС ТП6/0,4кВ №3</t>
  </si>
  <si>
    <t>ПС 35/6кВ ПС Л-1СС ТП6/0,4кВ №4</t>
  </si>
  <si>
    <t>ПС 35/6кВ ПС Л-1СС ТП6/0,4кВ №5А</t>
  </si>
  <si>
    <t>ПС 35/6кВ ПС Л-1СС ТП6/0,4кВ №6</t>
  </si>
  <si>
    <t>ПС 35/6кВ ПС Л-2СС ТП6/0,4кВ №1Б</t>
  </si>
  <si>
    <t>ПС 35/6кВ ПС Л-2СС ТП6/0,4кВ №2</t>
  </si>
  <si>
    <t>ПС 35/6кВ ПС Л-1Пл ТП6/0,4кВ №32</t>
  </si>
  <si>
    <t>ПС 35/6кВ ПС Л-1Пл ТП6/0,4кВ №32А</t>
  </si>
  <si>
    <t>ПС 35/6кВ ПС Л-1Пл ТП6/0,4кВ №32Б</t>
  </si>
  <si>
    <t>ПС 35/6кВ ПС Л-2Пл ТП6/0,4кВ №16</t>
  </si>
  <si>
    <t>ПС 35/6кВ ПС Л-2Пл ТП6/0,4кВ №17</t>
  </si>
  <si>
    <t>ПС 35/6кВ ПС Л-2Пл ТП6/0,4кВ №19</t>
  </si>
  <si>
    <t>ПС 35/6кВ ПС Л-2Пл ТП6/0,4кВ №19А</t>
  </si>
  <si>
    <t>ПС 35/6кВ ПС Л-2Пл ТП6/0,4кВ №21</t>
  </si>
  <si>
    <t>ПС 35/6кВ ПС Л-2Пл ТП6/0,4кВ №22А</t>
  </si>
  <si>
    <t>ПС 35/6кВ ПС Л-2Пл ТП6/0,4кВ №Шурф</t>
  </si>
  <si>
    <t>ПС 35/6кВ ПС Л-3Пл ТП6/0,4кВ №10</t>
  </si>
  <si>
    <t>ПС 35/6кВ ПС Л-3Пл ТП6/0,4кВ №11</t>
  </si>
  <si>
    <t>ПС 35/6кВ ПС Л-3Пл ТП6/0,4кВ №11А</t>
  </si>
  <si>
    <t>ПС 35/6кВ ПС Л-3Пл ТП6/0,4кВ №12</t>
  </si>
  <si>
    <t>ПС 35/6кВ ПС Л-3Пл ТП6/0,4кВ №12Б</t>
  </si>
  <si>
    <t>ПС 35/6кВ ПС Л-3Пл ТП6/0,4кВ №13</t>
  </si>
  <si>
    <t>ПС 35/6кВ ПС Л-3Пл ТП6/0,4кВ №36</t>
  </si>
  <si>
    <t>ПС 35/6кВ ПС Л-4Пл ТП6/0,4кВ №18</t>
  </si>
  <si>
    <t>ПС 35/6кВ ПС Л-4Пл ТП6/0,4кВ №18А</t>
  </si>
  <si>
    <t>ПС 35/6кВ ПС Л-4Пл ТП6/0,4кВ №23</t>
  </si>
  <si>
    <t>ПС 35/6кВ ПС Л-4Пл ТП6/0,4кВ №23А</t>
  </si>
  <si>
    <t>ПС 35/6кВ ПС Л-2ВЭ ТП6/0,4кВ №26</t>
  </si>
  <si>
    <t>ПС 35/6кВ ПС Л-2ВЭ ТП6/0,4кВ №27</t>
  </si>
  <si>
    <t>ПС 35/6кВ ПС Л-2ВЭ ТП6/0,4кВ №27А</t>
  </si>
  <si>
    <t>ПС 35/6кВ ПС Л-2ВЭТП6/0,4кВ №28</t>
  </si>
  <si>
    <t>ПС 35/6кВ ПС Л-2ВЭ ТП6/0,4кВ №29</t>
  </si>
  <si>
    <t>ПС 35/6кВ ПС Л-2ВЭ ТП6/0,4кВ №30</t>
  </si>
  <si>
    <t>ПС 35/6кВ ПС Л-4ВЭ ТП6/0,4кВ №31</t>
  </si>
  <si>
    <t>ПС 35/6кВ ПС Л-2ВЭ ТП6/0,4кВ №31А</t>
  </si>
  <si>
    <t>ПС 35/6кВ ПС Л-4ВЭ ТП6/0,4кВ №31Б</t>
  </si>
  <si>
    <t>ПС 35/6кВ ПС Л-4ВЭ ТП6/0,4кВ №34</t>
  </si>
  <si>
    <t>СР №2</t>
  </si>
  <si>
    <t>ТМ 63/6-66</t>
  </si>
  <si>
    <t>ТМ 63/10-У1</t>
  </si>
  <si>
    <t>ТМГ 100/10-У1</t>
  </si>
  <si>
    <t>ТМ 40/6-66</t>
  </si>
  <si>
    <t>ТМ 160/6-У1</t>
  </si>
  <si>
    <t>ТМ 160/6-66</t>
  </si>
  <si>
    <t>ТМГ 250/10-У1</t>
  </si>
  <si>
    <t>ТМ 100/6-66</t>
  </si>
  <si>
    <t>1.)100 2.)250 3.)100 4.)160 5.)250</t>
  </si>
  <si>
    <t>ТМ 40/6-65У1</t>
  </si>
  <si>
    <t>ТМ 16/6-У1</t>
  </si>
  <si>
    <t>ТМ 400/6-У1</t>
  </si>
  <si>
    <t>ТМГ 250/6-У1</t>
  </si>
  <si>
    <t>ТМГ 63/6-У1</t>
  </si>
  <si>
    <t>ТМ 100/6-4</t>
  </si>
  <si>
    <t>ТМ 25/10-У1</t>
  </si>
  <si>
    <t>ТСМА 100/6-У1</t>
  </si>
  <si>
    <t>ТМ 400/10-64У1</t>
  </si>
  <si>
    <t>ТМ 100/10-66</t>
  </si>
  <si>
    <t>ТМГ 160/10 УХЛ1</t>
  </si>
  <si>
    <t>ТМ 40/10-0,4 Р54</t>
  </si>
  <si>
    <t>ТМГ-160/6-УХЛ1</t>
  </si>
  <si>
    <t>КТП 6/0,4 кВ №307 фидера №3 от ПС 35/6 "н/п Сабо"</t>
  </si>
  <si>
    <t>ТМ-100/6</t>
  </si>
  <si>
    <t>КТП 6/0,4 кВ №305 фидера №3 от ПС 35/6 "н/п Сабо"</t>
  </si>
  <si>
    <t>ТМ-63/6</t>
  </si>
  <si>
    <t>МТП 6/0,4 кВ №304 фидера №3 от ПС 35/6 "н/п Сабо"</t>
  </si>
  <si>
    <t>КТП 6/0,4 кВ №301 фидера №3 от ПС 35/6 "н/п Сабо"</t>
  </si>
  <si>
    <t>КТП 6/0,4 кВ №206 фидера №2 от ПС 35/6 "Сабо"</t>
  </si>
  <si>
    <t>КТПН 6/0,4 кВ №205 фидера №2 от ПС 35/6 "Сабо"</t>
  </si>
  <si>
    <t>ТМ-160/6</t>
  </si>
  <si>
    <t>КТП 6/0,4 кВ №203 фидера №2 от ПС 35/6 "Сабо"</t>
  </si>
  <si>
    <t>ТМ-250/6</t>
  </si>
  <si>
    <t>КТП 6/0,4 кВ №202 фидера №2 от ПС 35/6 "Сабо"</t>
  </si>
  <si>
    <t>ТМ-40/6</t>
  </si>
  <si>
    <t>МТП 6/0,4 кВ №201 фидера №2 от ПС 35/6 "Сабо"</t>
  </si>
  <si>
    <t>КТПКС 6/0,4 кВ №101 фидера №2 от ПС 35/6 " н/п Сабо"</t>
  </si>
  <si>
    <t>ТМГ-160/6 У1</t>
  </si>
  <si>
    <t>ТП-6/0,4кВ №102 З.Сабо</t>
  </si>
  <si>
    <t>КТП 6/0,4 кВ №103 фидера №1 от ПС 35/6 "Зап. Сабо"</t>
  </si>
  <si>
    <t>КТПН 6/0,4 кВ №104 фидера №1 от ПС 35/6 "Зап. Сабо"</t>
  </si>
  <si>
    <t>КТП 6/0,4 кВ №105 фидера №1 от ПС 35/6 "Зап. Сабо"</t>
  </si>
  <si>
    <t>КТП 6/0,4 кВ №106 фидера №1 от ПС 35/6 "Зап. Сабо"</t>
  </si>
  <si>
    <t>КТП 6/0,4 кВ №109 фидера №1 от ПС 35/6 "Зап. Сабо"</t>
  </si>
  <si>
    <t>КТП 6/0,4 кВ №201 фидера №2 от ПС 35/6 "Зап. Сабо"</t>
  </si>
  <si>
    <t>КТПН 6/0,4 кВ №202 фидера №2 от ПС 35/6 "Зап. Сабо"</t>
  </si>
  <si>
    <t>КТПН 6/0,4 кВ №203 фидера №2 от ПС 35/6 "Зап. Сабо"</t>
  </si>
  <si>
    <t>КТПН 6/0,4 кВ №301 фидера №3 от ПС 35/6 "Зап. Сабо"</t>
  </si>
  <si>
    <t>КТП 6/0,4 кВ №303 фидера №3 от ПС 35/6 "Зап. Сабо"</t>
  </si>
  <si>
    <t>КТПН 6/0,4 кВ №305 фидера №3 от ПС 35/6 "Зап. Сабо"</t>
  </si>
  <si>
    <t>КТПН 6/0,4 кВ №307 фидера №3 от ПС 35/6 "Зап. Сабо"</t>
  </si>
  <si>
    <t>ТМГ-63/6</t>
  </si>
  <si>
    <t>МТП 6/0,4 кВ №309 фидера №3 от ПС 35/6 "Зап. Сабо"</t>
  </si>
  <si>
    <t>КТП 6/0,4 кВ №311 фидера №3 от ПС 35/6 "Зап. Сабо"</t>
  </si>
  <si>
    <t>ТП-6/0,4кВ №312 З.Сабо</t>
  </si>
  <si>
    <t>ТМГ-63/6 У1</t>
  </si>
  <si>
    <t>МТП 6/0,4 кВ №313 фидера №3 от ПС 35/6 "Зап. Сабо"</t>
  </si>
  <si>
    <t>ТСМА-100/6</t>
  </si>
  <si>
    <t>КТП 6/0,4 кВ №313 фидера №3 от ПС 35/6 "Зап. Сабо"</t>
  </si>
  <si>
    <t>КТП 6/0,4 кВ №401 фидера №4 от ПС 35/6 "Зап. Сабо"</t>
  </si>
  <si>
    <t>МТП 6/0,4 кВ №402 фидера №4 от ПС 35/6 "Зап. Сабо"</t>
  </si>
  <si>
    <t>КТП 6/0,4 кВ №403 фидера №4 от ПС 35/6 "Зап. Сабо"</t>
  </si>
  <si>
    <t>КТП 6/0,4 кВ №404 фидера №4 от ПС 35/6 "Зап. Сабо"</t>
  </si>
  <si>
    <t>СР №3</t>
  </si>
  <si>
    <t>ТП 6/0,4кВ №124   Тунгор</t>
  </si>
  <si>
    <t>ТМ-400/6/0,4</t>
  </si>
  <si>
    <t>ТП 6/0,4кВ №151   Тунгор</t>
  </si>
  <si>
    <t>ТМГ-400/6/0,4</t>
  </si>
  <si>
    <t>ТП 6/0,4кВ №153   Тунгор</t>
  </si>
  <si>
    <t>ТМ-160/6/0,4</t>
  </si>
  <si>
    <t>ТП 6/0,4кВ №103   Тунгор</t>
  </si>
  <si>
    <t>ТП 6/0,4кВ №196   Тунгор</t>
  </si>
  <si>
    <t>ТМ-250/6/0,4</t>
  </si>
  <si>
    <t>ТП 6/0,4кВ №170   Тунгор</t>
  </si>
  <si>
    <t>ТМ-100/6/0,4</t>
  </si>
  <si>
    <t>ТП 6/0,4кВ №110   Тунгор</t>
  </si>
  <si>
    <t>ТП 6/0,4кВ №171   Тунгор</t>
  </si>
  <si>
    <t>ТП 6/0,4кВ №100  Тунгор</t>
  </si>
  <si>
    <t>ТМГ-400/6/0,4 УХЛ1</t>
  </si>
  <si>
    <t>ТП 6/0,4кВ №101  Тунгор</t>
  </si>
  <si>
    <t>ТМ-630/6/0,4</t>
  </si>
  <si>
    <t>ТП 6/0,4кВ №102  Тунгор</t>
  </si>
  <si>
    <t>ТП 6/0,4кВ №104  Тунгор</t>
  </si>
  <si>
    <t>ТМГ-100/6/0,4 УХЛ1</t>
  </si>
  <si>
    <t>ТП 6/0,4кВ №105 Тунгор</t>
  </si>
  <si>
    <t>ТМГ-250/6/0,4</t>
  </si>
  <si>
    <t>ТП 6/0,4кВ №109  Тунгор</t>
  </si>
  <si>
    <t>ТМГ-250/6/0,4 УХЛ1</t>
  </si>
  <si>
    <t>ТП 6/0,4кВ №200   Шхунная</t>
  </si>
  <si>
    <t>ТП 6/0,4кВ №201   Шхунная</t>
  </si>
  <si>
    <t>ТП 6/0,4кВ №266   Шхунная</t>
  </si>
  <si>
    <t>ТП 6/0,4кВ №262  Шхунная</t>
  </si>
  <si>
    <t>ТП 6/0,4кВ №239  Шхунная</t>
  </si>
  <si>
    <t>ТП 6/0,4кВ №268  Шхунная</t>
  </si>
  <si>
    <t>ТМ-63/6/0,4</t>
  </si>
  <si>
    <t>ТП 6/0,4кВ №264  Шхунная</t>
  </si>
  <si>
    <t>ТП 6/0,4кВ №255  Шхунная</t>
  </si>
  <si>
    <t>ТМ-40/6/0,4</t>
  </si>
  <si>
    <t>ТП 6/0,4кВ №286 Шхунная</t>
  </si>
  <si>
    <t>ТМГ-160/6/0,4 УХЛ1</t>
  </si>
  <si>
    <t>ТП 6/0,4кВ УДГ   Шхунная</t>
  </si>
  <si>
    <t>ТМГ-40/6/0,4 УХЛ1</t>
  </si>
  <si>
    <t>ТП 6/0,4кВ №6     Одопту</t>
  </si>
  <si>
    <t>ТП 6/0,4кВ №7    Одопту</t>
  </si>
  <si>
    <t>ТМГ-63/6/0,4 УХЛ1</t>
  </si>
  <si>
    <t>ТП 6/0,4кВ №8   Одопту</t>
  </si>
  <si>
    <t>ТП 6/0,4кВ №9    Одопту</t>
  </si>
  <si>
    <t>ТП 6/0,4кВ №11   Одопту</t>
  </si>
  <si>
    <t>ТП 6/0,4кВ №12    Одопту</t>
  </si>
  <si>
    <t>ТП 6/0,4кВ №13   Одопту</t>
  </si>
  <si>
    <t>ТП 6/0,4кВ №14    Одопту</t>
  </si>
  <si>
    <t>ТМГ-160/6/0,4</t>
  </si>
  <si>
    <t>ТП 6/0,4кВ №18   Одопту</t>
  </si>
  <si>
    <t>ТП 6/0,4кВ №30    Одопту</t>
  </si>
  <si>
    <t>ТП 6/0,4кВ №17    Одопту</t>
  </si>
  <si>
    <t>ТП 6/0,4кВ №22    Одопту</t>
  </si>
  <si>
    <t>ТП 6/0,4кВ №26    Одопту</t>
  </si>
  <si>
    <t>ТП 6/0,4кВ №28   Одопту</t>
  </si>
  <si>
    <t>ТП 6/0,4кВ №32   Одопту</t>
  </si>
  <si>
    <t>ТП 6/0,4кВ №19  Одопту</t>
  </si>
  <si>
    <t>ТП 6/0,4кВ №1 "Северный Купол"</t>
  </si>
  <si>
    <t>ТМГ-СЭЩ-1000/10-11УХ11</t>
  </si>
  <si>
    <t>ТП 6/0,4кВ №2 "Северный Купол"</t>
  </si>
  <si>
    <t>ТМГ-1000/10-11УХ11</t>
  </si>
  <si>
    <t>ТП 6/0,4кВ №3 "Северный Купол"</t>
  </si>
  <si>
    <t>ТМГ-1000/10</t>
  </si>
  <si>
    <t>ТП 6/0,4кВ 250кВА Северный купол</t>
  </si>
  <si>
    <t>ТП 6/0,4кВ 1000кВА Северный купол</t>
  </si>
  <si>
    <t>ТМГ-1000/6/0,4</t>
  </si>
  <si>
    <t>ТП 6/0,4кВ №1 "Южный Купол"</t>
  </si>
  <si>
    <t>ТП 6/0,4кВ №2 "Южный Купол"</t>
  </si>
  <si>
    <t>ТП 6/0,4кВ №3 "Южный Купол"</t>
  </si>
  <si>
    <t>ТП 6/0,4кВ №4 "Южный Купол"</t>
  </si>
  <si>
    <t>ТП 6/0,4кВ №5 "Южный Купол"</t>
  </si>
  <si>
    <t>ТП 6/0,4кВ №6 "Южный Купол"</t>
  </si>
  <si>
    <t>Цех№2</t>
  </si>
  <si>
    <t>ТП №101 СР №1 Набиль</t>
  </si>
  <si>
    <t>ТП №102 СР №1 Набиль</t>
  </si>
  <si>
    <t>ТП №103 СР №1 Набиль</t>
  </si>
  <si>
    <t>ТМ-63/10/0,4</t>
  </si>
  <si>
    <t>ТП №103/1 СР №1 Набиль</t>
  </si>
  <si>
    <t>ТМГ-63/6-У1</t>
  </si>
  <si>
    <t>ТП №104 СР №1 Набиль</t>
  </si>
  <si>
    <t>ТМГ-160/6 УХЛ1</t>
  </si>
  <si>
    <t>ТП №105 СР №1 Набиль</t>
  </si>
  <si>
    <t>ТМГ-63/10-УХЛ1</t>
  </si>
  <si>
    <t>ТП №106 СР №1 Набиль</t>
  </si>
  <si>
    <t>ТМГ11-100/10 УХЛ1</t>
  </si>
  <si>
    <t>ТП №201 СР №1 Набиль</t>
  </si>
  <si>
    <t>ТП №202 СР №1 Набиль</t>
  </si>
  <si>
    <t>ТМГ-100/6/0,4</t>
  </si>
  <si>
    <t>ТП №203 СР №1 Набиль</t>
  </si>
  <si>
    <t>10/0,4</t>
  </si>
  <si>
    <t>ТМГ-СЭЩ-63/10 У1</t>
  </si>
  <si>
    <t>ТП №204 СР №1 Набиль</t>
  </si>
  <si>
    <t>ТМГ-250/6-УХЛ1</t>
  </si>
  <si>
    <t>ТП №301 СР №1 Набиль</t>
  </si>
  <si>
    <t>ТМГ-100/10/0,4</t>
  </si>
  <si>
    <t>ТП №302 СР №1 Набиль</t>
  </si>
  <si>
    <t>ТП №303 СР №1 Набиль</t>
  </si>
  <si>
    <t>ТП №304 СР №1 Набиль</t>
  </si>
  <si>
    <t>ТП №305 СР №1 Набиль</t>
  </si>
  <si>
    <t>ТП №306 СР №1 Набиль</t>
  </si>
  <si>
    <t>ТП №307 СР №1 Набиль</t>
  </si>
  <si>
    <t>ТП №308 СР №1 Набиль</t>
  </si>
  <si>
    <t>ТП №309 СР №1 Набиль</t>
  </si>
  <si>
    <t>ТП №310 СР №1 Набиль</t>
  </si>
  <si>
    <t>ТП №311 СР №1 Набиль</t>
  </si>
  <si>
    <t>ТМГ-СЭЩ-160/10 У1</t>
  </si>
  <si>
    <t>ТП №312 СР №1 Набиль</t>
  </si>
  <si>
    <t>ТМГ-250/10 У1</t>
  </si>
  <si>
    <t>ТП №401 СР №1 Набиль</t>
  </si>
  <si>
    <t>ТМГ-400/6 УХЛ 1</t>
  </si>
  <si>
    <t>ТМГ-400/6 У1</t>
  </si>
  <si>
    <t>ТП №202 УКПН СР № 2 Катангли</t>
  </si>
  <si>
    <t>ТМГ-1000/6-УХЛ1</t>
  </si>
  <si>
    <t>ТП №301 СР № 2 Катангли</t>
  </si>
  <si>
    <t>ТМ-100/6-УХЛ1</t>
  </si>
  <si>
    <t>ТП №302 СР № 2 Катангли</t>
  </si>
  <si>
    <t>ТМГ-63/6-0,4</t>
  </si>
  <si>
    <t>ТП №303 СР № 2 Катангли</t>
  </si>
  <si>
    <t>ТМ-63/10-У1</t>
  </si>
  <si>
    <t>ТП №304 СР № 2 Катангли</t>
  </si>
  <si>
    <t>ТП №305 СР № 2 Кататнгли</t>
  </si>
  <si>
    <t>ТМГ-СЭЩ-100/10-01-У1</t>
  </si>
  <si>
    <t>ТП №306 СР № 2 Катангли</t>
  </si>
  <si>
    <t>ТМ-160/6-0,4</t>
  </si>
  <si>
    <t>ТП №307 СР № 2 Катангли</t>
  </si>
  <si>
    <t>ТП №309 СР № 2 Катангли</t>
  </si>
  <si>
    <t>ТМГ-100/10-У1</t>
  </si>
  <si>
    <t>ТП №310 СР № 2 Катангли</t>
  </si>
  <si>
    <t>ТП №311 СР № 2 Катангли</t>
  </si>
  <si>
    <t>ТМ-400/10-74У1</t>
  </si>
  <si>
    <t>ТП №312 СР № 2 Катангли</t>
  </si>
  <si>
    <t>ТМГ -160/6-УХЛ1</t>
  </si>
  <si>
    <t>ТП №3017 СР № 2 Катангли</t>
  </si>
  <si>
    <t>ТМН-160/10-У1</t>
  </si>
  <si>
    <t>ТП №3027 СР № 2 Катангли</t>
  </si>
  <si>
    <t>ТП №402 СР № 2 Катангли</t>
  </si>
  <si>
    <t>ТМ-100/6-0,4</t>
  </si>
  <si>
    <t>ТП №403СР № 2 Катангли</t>
  </si>
  <si>
    <t>ТМГ-100/10- УИ 6/0,4</t>
  </si>
  <si>
    <t>ТП№404 СР № 2 Катангли</t>
  </si>
  <si>
    <t>ТП №405 СР № 2 Катангли</t>
  </si>
  <si>
    <t>ТМ-160-6/0,4</t>
  </si>
  <si>
    <t>ТП №406 СР № 2 Катангли</t>
  </si>
  <si>
    <t>ТП №407 СР № 2 Катангли</t>
  </si>
  <si>
    <t>ТМГ-100/6-0,4</t>
  </si>
  <si>
    <t>ТП №408 СР № 2 Катангли</t>
  </si>
  <si>
    <t>ТП №409 СР № 2 Катангли</t>
  </si>
  <si>
    <t>ТП №410 СР № 2 Катангли</t>
  </si>
  <si>
    <t xml:space="preserve">ТП №411 СР № 2 Катангли </t>
  </si>
  <si>
    <t>ТМГ-160/6УХЛ1</t>
  </si>
  <si>
    <t>ТП №505 СР № 2 Катангли</t>
  </si>
  <si>
    <t>ТП №506 СР № 2 Катангли</t>
  </si>
  <si>
    <t>ТП  №5013 СР № 2 Катангли</t>
  </si>
  <si>
    <t>ТМГ СУ-160/10-У1</t>
  </si>
  <si>
    <t>ТП  №5023 СР № 2 Катангли</t>
  </si>
  <si>
    <t xml:space="preserve"> ТП № 605 СР № 2 Катангли</t>
  </si>
  <si>
    <t>ТП № 606 СР № 2 Катангли</t>
  </si>
  <si>
    <t>ТМ-250/6-0,4</t>
  </si>
  <si>
    <t>ТП № 607 СР № 2 Катангли</t>
  </si>
  <si>
    <t>ТП № 608 СР № 2 Катангли</t>
  </si>
  <si>
    <t>ТМ-160/6-УХЛ1</t>
  </si>
  <si>
    <t>ТП № 609 СР № 2 Катангли</t>
  </si>
  <si>
    <t>ТМГ-200/6-У1</t>
  </si>
  <si>
    <t>ТП  №6013 СР № 2 Катангли</t>
  </si>
  <si>
    <t>ТМГ-630/6-У1</t>
  </si>
  <si>
    <t>ТП № 701 СР № 2 Катангли</t>
  </si>
  <si>
    <t>ТП № 702 СР № 2 Катангли</t>
  </si>
  <si>
    <t>ТМЗ-1000/10-0,4</t>
  </si>
  <si>
    <t>ТП № 703 СР № 2 Катангли</t>
  </si>
  <si>
    <t>ТП № 81 СР № 2 Катангли</t>
  </si>
  <si>
    <t>ТМГ-400/10-У1</t>
  </si>
  <si>
    <t>ТП № 101 СР № 2 Катангли</t>
  </si>
  <si>
    <t>ТМ 63/6-У1</t>
  </si>
  <si>
    <t>ТП № 102 СР № 2 Катангли</t>
  </si>
  <si>
    <t>ТМГ-250/10-У1</t>
  </si>
  <si>
    <t>ТП № 103 СР № 2 Катангли</t>
  </si>
  <si>
    <t>ТМ-250/10-У1</t>
  </si>
  <si>
    <t>ТП № 104 СР № 2 Катангли</t>
  </si>
  <si>
    <t>ТМГ 400/6-У1</t>
  </si>
  <si>
    <t>ТП №  21-100 СР № 3 Ю.Монги</t>
  </si>
  <si>
    <t>ТП 22-100 СР № 3 Ю.Монги</t>
  </si>
  <si>
    <t>ТМ-100/6-66У1</t>
  </si>
  <si>
    <t>ТП 24-400 СР № 3 Ю.Монги</t>
  </si>
  <si>
    <t>ТМГ-400/6-УХЛ1</t>
  </si>
  <si>
    <t>ТП 25-250 СР № 3 Ю.Монги</t>
  </si>
  <si>
    <t>ТП 701-63 СР № 3 Ю.Монги</t>
  </si>
  <si>
    <t>ТП 702-250 СР № 3 Ю.Монги</t>
  </si>
  <si>
    <t>ТП 703-250 СР № 3 Ю.Монги</t>
  </si>
  <si>
    <t>ТП 704-400 СР № 3 Ю.Монги</t>
  </si>
  <si>
    <t>ТП 705-400 СР № 3 Ю.Монги</t>
  </si>
  <si>
    <t>ТМГ-400/6</t>
  </si>
  <si>
    <t>ТП 705/1-250 СР № 3 Ю.Монги</t>
  </si>
  <si>
    <t>ТП 706-250 СР № 3 Ю.Монги</t>
  </si>
  <si>
    <t>ТМ-СЭЩ-250/10-01У1</t>
  </si>
  <si>
    <t>ТП 706/1-250 СР № 3 Ю.Монги</t>
  </si>
  <si>
    <t>ТП 707-250 СР № 3 Ю.Монги</t>
  </si>
  <si>
    <t>ТП 708-160 СР № 3 Ю.Монги</t>
  </si>
  <si>
    <t>ТМ-160/6-У</t>
  </si>
  <si>
    <t>ТП 101-250 СР №3 Монги</t>
  </si>
  <si>
    <t xml:space="preserve">ТП 201-160 СР №3 Монги                  </t>
  </si>
  <si>
    <t>ТП 202-100 СР №3 Монги</t>
  </si>
  <si>
    <t>ТП 203-63 СР №3 Монги нет потребителей</t>
  </si>
  <si>
    <t>63</t>
  </si>
  <si>
    <t>ТП 204-400 СР №3 Монги</t>
  </si>
  <si>
    <t>ТМГ11-400/10-У1</t>
  </si>
  <si>
    <t>ТП 205-400 СР №3 Монги</t>
  </si>
  <si>
    <t>ТФМ-400/10-74У1</t>
  </si>
  <si>
    <t>ТП 206-250 СР №3 Монги</t>
  </si>
  <si>
    <t>ТМГ-СЭЩ-250/10-11 УХЛ1</t>
  </si>
  <si>
    <t>ТП 207-160 СР №3 Монги</t>
  </si>
  <si>
    <t>ТМГ11-160/10-У1</t>
  </si>
  <si>
    <t>ТП 301-400 СР № 3 Монги</t>
  </si>
  <si>
    <t>ТМГ-СЭЩ-400/10-01У1</t>
  </si>
  <si>
    <t>ТП 302-160 СР № 3 Монги</t>
  </si>
  <si>
    <t>ТП 303-25 СР № 3 Монги</t>
  </si>
  <si>
    <t>ТМ-25/10-У1</t>
  </si>
  <si>
    <t>ТП 304-250 СР № 3 Монги</t>
  </si>
  <si>
    <t>ТП 306-1000 СР № 3 Монги</t>
  </si>
  <si>
    <t>ТМГ-СЭЩ-1000/10-11УХЛ</t>
  </si>
  <si>
    <t>ТП 308-400 СР № 3 Монги</t>
  </si>
  <si>
    <t>ТП 309-400 СР № 3 Монги</t>
  </si>
  <si>
    <t>ТП 309/1-160 СР № 3 Монги</t>
  </si>
  <si>
    <t>ТП 401-250 СР № 3 Монги</t>
  </si>
  <si>
    <t>ТП 402-400 СР № 3 Монги</t>
  </si>
  <si>
    <t>ТП 403-2х630 СР № 3 Монги</t>
  </si>
  <si>
    <t>ТП 404-400 СР № 3 Монги</t>
  </si>
  <si>
    <t>ТП 405-400 СР № 3 Монги</t>
  </si>
  <si>
    <t>ТМГ-СЭЩ-400/10-11-УХЛ1</t>
  </si>
  <si>
    <t>ТП 405/1-630 СР № 3 Монги</t>
  </si>
  <si>
    <t>ТМГ-СЭЩ-630/10-УХЛ1</t>
  </si>
  <si>
    <t>ТП 406-400 СР № 3 Монги</t>
  </si>
  <si>
    <t>ТМГ-400/6-У1</t>
  </si>
  <si>
    <t>ТП 407-400 СР № 3 Монги</t>
  </si>
  <si>
    <t>ТП 408-400 СР № 3 Монги</t>
  </si>
  <si>
    <t>ТП 409-100 СР № 3 Монги</t>
  </si>
  <si>
    <t>ТП 410-400 СР № 3 Монги</t>
  </si>
  <si>
    <t>ТП 411-160 СР № 3 Монги</t>
  </si>
  <si>
    <t>ТМГ-СЭЩ-160/10-0 У1</t>
  </si>
  <si>
    <t>ТП 501-400 СР № 3 Монги</t>
  </si>
  <si>
    <t>ТМГ(2)-400/6-У1</t>
  </si>
  <si>
    <t>ТП 502-400 СР № 3 Монги</t>
  </si>
  <si>
    <t>ТП 503-250 СР № 3 Монги</t>
  </si>
  <si>
    <t>ТП 504-250 СР № 3 Монги</t>
  </si>
  <si>
    <t>ТМ-250/10-01-У1</t>
  </si>
  <si>
    <t>ТП 505-250 СР № 3 Монги</t>
  </si>
  <si>
    <t>ТП 506-100 СР № 3 Монги</t>
  </si>
  <si>
    <t>ТП 507-100 СР № 3 Монги</t>
  </si>
  <si>
    <t>ТМ-100/10-У1</t>
  </si>
  <si>
    <t>ТП 61-250 СР № 3 Монги</t>
  </si>
  <si>
    <t>ТП 601-630 СР № 3 Монги</t>
  </si>
  <si>
    <t>ТП 71-250 СР № 3 Монги</t>
  </si>
  <si>
    <t>ТП 51ГКМ-630 СР № 3 Монги</t>
  </si>
  <si>
    <t>ТП 201-400 СР № 3 Мирзоева</t>
  </si>
  <si>
    <t>ТП 301-160 СР № 3 Мирзоева</t>
  </si>
  <si>
    <t>ТП 401-400 СР № 3 Мирзоева</t>
  </si>
  <si>
    <t>ТП 402-160 СР № 3 Мирзоева</t>
  </si>
  <si>
    <t>ТП 403-400 СР № 3 Мирзоева</t>
  </si>
  <si>
    <t>ТМГ-СЭЩ-400/10-УХЛ1</t>
  </si>
  <si>
    <t>ТП 404-630 СР № 3 Мирзоева</t>
  </si>
  <si>
    <t>ТП 405-400 СР № 3 Мирзоева</t>
  </si>
  <si>
    <t>ТП 406-160 СР № 3 Мирзоева</t>
  </si>
  <si>
    <t>ТМГ11-160/10-УХЛ1</t>
  </si>
  <si>
    <t>ТП 407-400 СР № 3 Мирзоева</t>
  </si>
  <si>
    <t>ТП 407/1-250 СР № 3 Мирзоева</t>
  </si>
  <si>
    <t>ТП 408-250 СР № 3 Мирзоева</t>
  </si>
  <si>
    <t>ТМ-250/6-66</t>
  </si>
  <si>
    <t>ТП 409-250 СР № 3 Мирзоева</t>
  </si>
  <si>
    <t>ТП 410-400 СР № 3 Мирзоева</t>
  </si>
  <si>
    <t>ТП 411-160 СР № 3 Мирзоева</t>
  </si>
  <si>
    <t>ТП 411/1-250 СР № 3 Мирзоева</t>
  </si>
  <si>
    <t>ТМГ-СЭЩ-250/10-УХЛ1</t>
  </si>
  <si>
    <t>ТП 412-160 СР № 3 Мирзоева</t>
  </si>
  <si>
    <t>ТП 413-250 СР № 3 Мирзоева</t>
  </si>
  <si>
    <t>ТП 414-160 СР № 3 Мирзоева</t>
  </si>
  <si>
    <t>ТМ-160-У1</t>
  </si>
  <si>
    <t>ТП 415-250 СР № 3 Мирзоева</t>
  </si>
  <si>
    <t>ТП 501-630 СР № 3 Мирзоева</t>
  </si>
  <si>
    <t>ТМГ-630/10-У1</t>
  </si>
  <si>
    <t>ТП 502-250 СР № 3 Мирзоева</t>
  </si>
  <si>
    <t>ТП 503-1000 СР № 3 Мирзоева</t>
  </si>
  <si>
    <t>ТМГ-СЭЩ-1000/10-11УХЛ1</t>
  </si>
  <si>
    <t>ТП 504-630 СР № 3 Мирзоева</t>
  </si>
  <si>
    <t>ТП 505-400 СР № 3 Мирзоева</t>
  </si>
  <si>
    <t>ТП 601-400 СР № 3 Мирзоева</t>
  </si>
  <si>
    <t>ТП 602-400 СР № 3 Мирзоева</t>
  </si>
  <si>
    <t>ТП 603-400 СР № 3 Мирзоева</t>
  </si>
  <si>
    <t>ТП 604-250 СР № 3 Мирзоева</t>
  </si>
  <si>
    <t>ТП 604/1-250 СР № 3 Мирзоева</t>
  </si>
  <si>
    <t>ТП 605-400 СР № 3 Мирзоева</t>
  </si>
  <si>
    <t>ТМГ-400/10/0,4</t>
  </si>
  <si>
    <t>ТП 606-160 СР № 3 Мирзоева</t>
  </si>
  <si>
    <t>ТП 607-250 СР № 3 Мирзоева</t>
  </si>
  <si>
    <t>ТП 61-400 СР № 3 Мирзоева</t>
  </si>
  <si>
    <t>ТП 201-400 СР № 3 Даги</t>
  </si>
  <si>
    <t>ТП 202-400 СР № 3 Даги</t>
  </si>
  <si>
    <t>400</t>
  </si>
  <si>
    <t>ТП 401-250 СР № 3 Даги</t>
  </si>
  <si>
    <t>ТМ-СЭЩ-250/10-01 У1</t>
  </si>
  <si>
    <t>ТП 501-400 СР № 3 Даги</t>
  </si>
  <si>
    <t>ТМГ-СЭЩ-400/10-01 У1</t>
  </si>
  <si>
    <t>ТП 701-63 СР № 3 Даги</t>
  </si>
  <si>
    <t>ТП 702-250  СР № 3 Даги</t>
  </si>
  <si>
    <t>ТП 702/1-63  СР № 3 Даги</t>
  </si>
  <si>
    <t>ТМГ-63/6У1</t>
  </si>
  <si>
    <t>ТП 703-400 СР № 3 Даги</t>
  </si>
  <si>
    <t>ТП 401-160            СР № 3 Вал</t>
  </si>
  <si>
    <t>ТП 402-160          СР № 3 Вал</t>
  </si>
  <si>
    <t>ТП ЦТНГ №2-160          СР № 3 Вал</t>
  </si>
  <si>
    <t>ТМГ-160/10-У1</t>
  </si>
  <si>
    <t>КТПН-10/0,4 кВ ГРС№1 г.Комсомольск-на-Амуре</t>
  </si>
  <si>
    <t>ТМ-40</t>
  </si>
  <si>
    <t>ТП-10/0,4 кВ ГРС№4 г.Амурск</t>
  </si>
  <si>
    <t>ТМ-160</t>
  </si>
  <si>
    <t>КТПН-6/0,4 кВ №578 РЭБг.ЦТНГ№5 Комсомольск-на-Амуре</t>
  </si>
  <si>
    <t>TTU AI</t>
  </si>
  <si>
    <t>ТП 6/0,4кВ №1 ЭСН №3 (ДЭС Циммермановка)</t>
  </si>
  <si>
    <t>ТМГ-250</t>
  </si>
  <si>
    <t>ТП 6/0,4кВ №2ЭСН №3 (ДЭС Циммермановка)</t>
  </si>
  <si>
    <t>ТП 6/0,4кВ №3ЭСН №3 (ДЭС Циммермановка)</t>
  </si>
  <si>
    <t xml:space="preserve">ТМ-250                        </t>
  </si>
  <si>
    <t xml:space="preserve">            ТМ-400</t>
  </si>
  <si>
    <t xml:space="preserve">по Автотрассе  Де-Кастри-Лазарево 5км., промзона Береговые сооружения "УРЕЗ"Однотрансформаторная подстанция 10\0,4кВ </t>
  </si>
  <si>
    <t>ТМ 100/10-66У1</t>
  </si>
  <si>
    <t xml:space="preserve">по Автотрассе  Де-Кастри-Лазарево 5км., промзона Береговые сооружения "УРЕЗ". Однотрансформаторная подстанция 10\0,4кВ </t>
  </si>
  <si>
    <t>Цех№3</t>
  </si>
  <si>
    <t>ТП №701 БПО-630</t>
  </si>
  <si>
    <t>ТМ-630/6</t>
  </si>
  <si>
    <t>ТП №702  РН"Информ"-100 кВа.</t>
  </si>
  <si>
    <t>ТП 6/0,4 "СМПХ" -250 кВа.</t>
  </si>
  <si>
    <t>ТП 6/0,4 Котельная№4 (Родниковая)-250 кВа.</t>
  </si>
  <si>
    <t>ТП 6/0,4 СН "Головное"-63кВа.</t>
  </si>
  <si>
    <t>ТП-6/0.4 кВ №70</t>
  </si>
  <si>
    <t>ТП-6/0.4 кВ №102</t>
  </si>
  <si>
    <t>ТП-6/0.4 кВ №185</t>
  </si>
  <si>
    <t>ТМ-400/6</t>
  </si>
  <si>
    <t>ТП-6/0.4 кВ №193</t>
  </si>
  <si>
    <t>ТП-6/0.4 кВ №248</t>
  </si>
  <si>
    <t>Таблица № 5.1.</t>
  </si>
  <si>
    <t xml:space="preserve">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ниже 35 кВ </t>
  </si>
  <si>
    <t>Контрольные замеры электрических параметров режимов работы оборудования объектов электросетевого хозяйства проводятся два раза в год (июнь и декабрь)</t>
  </si>
  <si>
    <t>Не применяется</t>
  </si>
  <si>
    <t>Таблица № 5</t>
  </si>
  <si>
    <t xml:space="preserve"> Информация приведена в таблице № 5.1</t>
  </si>
  <si>
    <t xml:space="preserve">     - выполнение сторонами договора мероприятий, предусмотренных договором и технических условий;</t>
  </si>
  <si>
    <t xml:space="preserve">     - составление акта об осуществлении технологического присоединения.</t>
  </si>
  <si>
    <r>
      <rPr>
        <b/>
        <sz val="16"/>
        <color indexed="8"/>
        <rFont val="Times New Roman"/>
        <family val="1"/>
        <charset val="204"/>
      </rPr>
      <t>19 м) абзац 14</t>
    </r>
    <r>
      <rPr>
        <sz val="16"/>
        <color indexed="8"/>
        <rFont val="Times New Roman"/>
        <family val="1"/>
        <charset val="204"/>
      </rPr>
      <t xml:space="preserve"> о программе по энергосбережению и повышению энергетической эффективности</t>
    </r>
  </si>
  <si>
    <r>
      <t xml:space="preserve">19 н) </t>
    </r>
    <r>
      <rPr>
        <sz val="16"/>
        <color indexed="8"/>
        <rFont val="Times New Roman"/>
        <family val="1"/>
        <charset val="204"/>
      </rPr>
      <t>об отчетах о реализации инвестиционной программы и обосновывающих их материалах</t>
    </r>
  </si>
  <si>
    <t>Ежеквартально</t>
  </si>
  <si>
    <r>
      <rPr>
        <b/>
        <sz val="16"/>
        <color indexed="8"/>
        <rFont val="Times New Roman"/>
        <family val="1"/>
        <charset val="204"/>
      </rPr>
      <t>19 г) абзац 6</t>
    </r>
    <r>
      <rPr>
        <sz val="16"/>
        <color indexed="8"/>
        <rFont val="Times New Roman"/>
        <family val="1"/>
        <charset val="204"/>
      </rPr>
      <t xml:space="preserve"> об объеме недопоставленной  в результате аварийных отключений  электрической энергии</t>
    </r>
  </si>
  <si>
    <r>
      <rPr>
        <b/>
        <sz val="16"/>
        <color indexed="8"/>
        <rFont val="Times New Roman"/>
        <family val="1"/>
        <charset val="204"/>
      </rPr>
      <t>19 г) абзац 7</t>
    </r>
    <r>
      <rPr>
        <sz val="16"/>
        <color indexed="8"/>
        <rFont val="Times New Roman"/>
        <family val="1"/>
        <charset val="204"/>
      </rPr>
      <t xml:space="preserve">  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t>
    </r>
  </si>
  <si>
    <r>
      <t xml:space="preserve">19 г) абзац 9 </t>
    </r>
    <r>
      <rPr>
        <sz val="16"/>
        <color indexed="8"/>
        <rFont val="Times New Roman"/>
        <family val="1"/>
        <charset val="204"/>
      </rPr>
      <t>о вводе в ремонт  и выводе из ремонта  электросетевых объектов  с указанием сроков</t>
    </r>
  </si>
  <si>
    <r>
      <rPr>
        <b/>
        <sz val="16"/>
        <color indexed="8"/>
        <rFont val="Times New Roman"/>
        <family val="1"/>
        <charset val="204"/>
      </rPr>
      <t>19 д) абзац 1</t>
    </r>
    <r>
      <rPr>
        <sz val="16"/>
        <color indexed="8"/>
        <rFont val="Times New Roman"/>
        <family val="1"/>
        <charset val="204"/>
      </rPr>
      <t xml:space="preserve"> о наличии (об отсутствии) технической возможности доступа к регулируемым товарам (работам, услугам) субъектов естественных монополий 
</t>
    </r>
  </si>
  <si>
    <r>
      <rPr>
        <b/>
        <sz val="16"/>
        <color indexed="8"/>
        <rFont val="Times New Roman"/>
        <family val="1"/>
        <charset val="204"/>
      </rPr>
      <t xml:space="preserve">19 д) абзац 2 </t>
    </r>
    <r>
      <rPr>
        <sz val="16"/>
        <color indexed="8"/>
        <rFont val="Times New Roman"/>
        <family val="1"/>
        <charset val="204"/>
      </rPr>
      <t xml:space="preserve">количество  поданных заявок  и объема мощности, необходимого для их удовлетворения </t>
    </r>
  </si>
  <si>
    <r>
      <rPr>
        <b/>
        <sz val="16"/>
        <color indexed="8"/>
        <rFont val="Times New Roman"/>
        <family val="1"/>
        <charset val="204"/>
      </rPr>
      <t xml:space="preserve">19 д) абзац 3 </t>
    </r>
    <r>
      <rPr>
        <sz val="16"/>
        <color indexed="8"/>
        <rFont val="Times New Roman"/>
        <family val="1"/>
        <charset val="204"/>
      </rPr>
      <t xml:space="preserve">количество заключенных договоров об осуществлении технологического присоединения к электрическим сетям ,содержащих сведения  об объемах присоединенной мощности ,сроке и  оплате  по каждому договору </t>
    </r>
  </si>
  <si>
    <r>
      <t xml:space="preserve">19 д) абзац 4 </t>
    </r>
    <r>
      <rPr>
        <sz val="16"/>
        <color indexed="8"/>
        <rFont val="Times New Roman"/>
        <family val="1"/>
        <charset val="204"/>
      </rPr>
      <t xml:space="preserve">количество аннулированных заявок  на технологическое присоединение </t>
    </r>
  </si>
  <si>
    <r>
      <t xml:space="preserve">19 д) абзац 5 </t>
    </r>
    <r>
      <rPr>
        <sz val="16"/>
        <color indexed="8"/>
        <rFont val="Times New Roman"/>
        <family val="1"/>
        <charset val="204"/>
      </rPr>
      <t>количество выполненных присоединений  и присоединенной мощности</t>
    </r>
  </si>
  <si>
    <r>
      <rPr>
        <b/>
        <sz val="16"/>
        <color indexed="8"/>
        <rFont val="Times New Roman"/>
        <family val="1"/>
        <charset val="204"/>
      </rPr>
      <t>19 е) о</t>
    </r>
    <r>
      <rPr>
        <sz val="16"/>
        <color indexed="8"/>
        <rFont val="Times New Roman"/>
        <family val="1"/>
        <charset val="204"/>
      </rPr>
      <t xml:space="preserve">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r>
  </si>
  <si>
    <t>Годовая до 01 апреля (за предыдущий год)</t>
  </si>
  <si>
    <t>До 01 мая (за 10 дней до подачи в РЭК)</t>
  </si>
  <si>
    <t>В течение 5 дней после поступления решения об утв.тарифов</t>
  </si>
  <si>
    <t>Ежемесячно</t>
  </si>
  <si>
    <t>В личном кабинете сетевой организации в отношении каждой заявки на тех. присоединение</t>
  </si>
  <si>
    <t>В личном кабинете сетевой организации в отношении каждой заявки на тех присоединение</t>
  </si>
  <si>
    <t>В течение 10 дней со дня вступления в силу изменений (раз в год)</t>
  </si>
  <si>
    <t>В течение 5 рабочих со дня получения заявления от лица,намеревающего  осуществить перераспределения мощности -в личном кабинете и 7 дней для письменного ответа</t>
  </si>
  <si>
    <t>Ежегодно</t>
  </si>
  <si>
    <t>Отчёты не формируются в связи с отсутствием инвестиционной программы</t>
  </si>
  <si>
    <t>Подача заявки на осуществление технологического присоединения энергопринимающих устройств заявителей, указанных в пунктах 12, 13 и 14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утвержденных постановлением Правительства Российской Федерации от 27 декабря 2004 г. N 861.</t>
  </si>
  <si>
    <t>Программа ООО "РН-Сахалинморнефтегаз" по энергосбережению и повышению энергетической эффективности на 2021 год разработана согласно Федерального закона от 23.11.2009 № 261-ФЗ «Об энергосбережении и повышении энергетической эффективности и о внесении изменений в отдельные законодательные акты Российской Федерации», предусматривает снижение технологического расхода электрической энергии при транспортировке ее по сетям Общества.</t>
  </si>
  <si>
    <t>ООО "РН-Сахалинморнефтегаз" оказывает услугу по передачи электрической энергии гарантирующим поставщикам ОАО «Охинская ТЭЦ» и ОАО «Ногликская ГЭС» и не имеет договорных отношений с конечными потребителями электрической энергиию. Электроэнергия поступает в сети предприятия от гарантирующих поставщиков на уровне СН-1, а так же из сети смежных сетевых организаций ОАО «Сахалинэнерго», ООО «Охинские электрические сети», МУП «Водоканал».Информация размещена на официальном сайте                                     ООО"РН-Сахалинморнефтегаз".</t>
  </si>
  <si>
    <t>к пункту 19 г) абзац 2 - абзац 3 Постановления Правительства РФ № 24 от 21.01.2004</t>
  </si>
  <si>
    <t>Марка трансформатора</t>
  </si>
  <si>
    <t>ТОNх-160</t>
  </si>
  <si>
    <t>ТОNх-100</t>
  </si>
  <si>
    <t>1.)ТМПН 100/10-82У1 2.)ТМПН 250/10-82У1 3.)ТМ 100-66 У1  4.)ТМГ 160/10-У1  5.)ТМГ 250/10-У1</t>
  </si>
  <si>
    <t>ТОNх-250</t>
  </si>
  <si>
    <t>Ежегодно, до 31.12.</t>
  </si>
  <si>
    <t>Напряжение,               кВ</t>
  </si>
  <si>
    <t>Номинальная мощность, кВА</t>
  </si>
  <si>
    <t>ТМ 50 /10</t>
  </si>
  <si>
    <t>КТП 6/0,4 кВ №319 фидера №3 от ПС 35/6 "Мухто"</t>
  </si>
  <si>
    <t>КТП 6/0,4 кВ №329 фидера №3 от ПС 35/6 "Мухто"</t>
  </si>
  <si>
    <t>КТП 6/0,4 кВ №331 фидера №3 от ПС 35/6 "Мухто"</t>
  </si>
  <si>
    <t>КТП 6/0,4 кВ №336 фидера №3 от ПС 35/6 "Мухто"</t>
  </si>
  <si>
    <t>КТП 6/0,4 кВ №341 фидера №3 от ПС 35/6 "Мухто"</t>
  </si>
  <si>
    <t>КТП 6/0,4 кВ №343 фидера №3 от ПС 35/6 "Мухто"</t>
  </si>
  <si>
    <t>КТП 6/0,4 кВ №344 фидера №3 от ПС 35/6 "Мухто"</t>
  </si>
  <si>
    <t>КТП 6/0,4 кВ №345 фидера №3 от ПС 35/6 "Мухто"</t>
  </si>
  <si>
    <t>КТП 6/0,4 кВ №412 фидера №4 от ПС 35/6 "Мухто"</t>
  </si>
  <si>
    <t>КТП 6/0,4 кВ №414 фидера №4 от ПС 35/6 "Мухто"</t>
  </si>
  <si>
    <t>КТП 6/0,4 кВ №415 фидера №4 от ПС 35/6 "Мухто"</t>
  </si>
  <si>
    <t>КТП 6/0,4 кВ №425 фидера №4 от ПС 35/6 "Мухто"</t>
  </si>
  <si>
    <t>КТП 6/0,4 кВ №428 фидера №4 от ПС 35/6 "Мухто"</t>
  </si>
  <si>
    <t>КТП 6/0,4 кВ №439 фидера №4 от ПС 35/6 "Мухто"</t>
  </si>
  <si>
    <t>КТП 6/0,4 кВ №440 фидера №4 от ПС 35/6 "Мухто"</t>
  </si>
  <si>
    <t>КТП 6/0,4 кВ №447 фидера №4 от ПС 35/6 "Мухто"</t>
  </si>
  <si>
    <t>КТП 6/0,4 кВ №"Ахчи" фидера №4 от ПС 35/6 "Мухто"</t>
  </si>
  <si>
    <t>КТП 6/0,4 кВ № 501 фидера №5 от ПС 35/6 "Мухто"</t>
  </si>
  <si>
    <t>КТП 6/0,4 кВ № 502 фидера №5 от ПС 35/6 "Мухто"</t>
  </si>
  <si>
    <t>КТП 6/0,4 кВ № 503 фидера №5 от ПС 35/6 "Мухто"</t>
  </si>
  <si>
    <t>КТП 6/0,4 кВ № 505 фидера №5 от ПС 35/6 "Мухто"</t>
  </si>
  <si>
    <t>КТП 6/0,4 кВ № 507 фидера №5 от ПС 35/6 "Мухто"</t>
  </si>
  <si>
    <t>КТП 6/0,4 кВ № 508 фидера №5 от ПС 35/6 "Мухто"</t>
  </si>
  <si>
    <t>КТП 6/0,4 кВ № 509 фидера №5 от ПС 35/6 "Мухто"</t>
  </si>
  <si>
    <t>КТП 6/0,4 кВ № 521 фидера №5 от ПС 35/6 "Мухто"</t>
  </si>
  <si>
    <t>КТП 6/0,4 кВ № 516 фидера №5 от ПС 35/6 "Мухто"</t>
  </si>
  <si>
    <t>КТП 6/0,4 кВ № 517 фидера №5 от ПС 35/6 "Мухто"</t>
  </si>
  <si>
    <t>КТП 6/0,4 кВ № 518 фидера №5 от ПС 35/6 "Мухто"</t>
  </si>
  <si>
    <t>КТП 6/0,4 кВ № 522 фидера №5 от ПС 35/6 "Мухто"</t>
  </si>
  <si>
    <t>КТП 6/0,4 кВ № 523 фидера №5 от ПС 35/6 "Мухто"</t>
  </si>
  <si>
    <t>МТП 6/0,4 кВ №318 фидера №3 от ПС 35/6 "Мухто"</t>
  </si>
  <si>
    <t>КТПН 6/0,4 кВ №330 фидера №3 от ПС 35/6 "Мухто"</t>
  </si>
  <si>
    <t>КТПН 6/0,4 кВ №332 фидера №3 от ПС 35/6 "Мухто"</t>
  </si>
  <si>
    <t>КТПН 6/0,4 кВ №342 фидера №3 от ПС 35/6 "Мухто"</t>
  </si>
  <si>
    <t>КТПН 6/0,4 кВ №346 фидера №3 от ПС 35/6 "Мухто"</t>
  </si>
  <si>
    <t>КТПН 6/0,4 кВ №401 фидера №4 от ПС 35/6 "Мухто"</t>
  </si>
  <si>
    <t>КТПН 6/0,4 кВ №426 фидера №4 от ПС 35/6 "Мухто"</t>
  </si>
  <si>
    <t>КТПН 6/0,4 кВ №427 фидера №4 от ПС 35/6 "Мухто"</t>
  </si>
  <si>
    <t>КТПН 6/0,4 кВ №429 фидера №4 от ПС 35/6 "Мухто"</t>
  </si>
  <si>
    <t>КТПН 6/0,4 кВ №437 фидера №4 от ПС 35/6 "Мухто"</t>
  </si>
  <si>
    <t>КТПН 6/0,4 кВ №438 фидера №4 от ПС 35/6 "Мухто"</t>
  </si>
  <si>
    <t>ТП 6/0,4 кВ № 513 фидера №5 от ПС 35/6 "Мухто"</t>
  </si>
  <si>
    <t>КТП 6/0,4 кВ №101 фидера №1 от ПС 35/6 "н/п Сабо"</t>
  </si>
  <si>
    <t>КТП 6/0,4 кВ №102 фидера №1 от ПС 35/6 "н/п Сабо"</t>
  </si>
  <si>
    <t>КТП 6/0,4 кВ №104 фидера №1 от ПС 35/6 "н/п Сабо"</t>
  </si>
  <si>
    <t>КТП 6/0,4 кВ №105 фидера №1 от ПС 35/6 "н/п Сабо"</t>
  </si>
  <si>
    <t>КТП 6/0,4 кВ №107 фидера №1 от ПС 35/6 "н/п Сабо"</t>
  </si>
  <si>
    <t>КТП 6/0,4 кВ №108 фидера №1 от ПС 35/6 "н/п Сабо"</t>
  </si>
  <si>
    <t>На официальном сайте сетевой организации или ином официальном сайте в сети "Интернет", определяемом Правительством Российской Федерации, не позднее 1 апреля года, следующего за отчетным годом</t>
  </si>
  <si>
    <t>П/С 35/6 кВ                             "2 площадь"</t>
  </si>
  <si>
    <t>П/С 35/6 кВ                         "НП Сабо"</t>
  </si>
  <si>
    <t>П/С 35/6 кВ                  "Мухто"</t>
  </si>
  <si>
    <t>П/С 35/6 кВ                 "Западное Сабо"</t>
  </si>
  <si>
    <t>П/С 35/6 кВ                    "Одопту-суша"</t>
  </si>
  <si>
    <t>П/С 35/6 кВ               "Нельма"</t>
  </si>
  <si>
    <t xml:space="preserve">  ПС-35/6кВ                           "2-я Бригада"</t>
  </si>
  <si>
    <t xml:space="preserve">  ПС 35/6                     "Южные Монги"</t>
  </si>
  <si>
    <t xml:space="preserve"> ПС-35/6кВ                     "Даги"</t>
  </si>
  <si>
    <t>П/С 35/6 кВ              "Колендо"</t>
  </si>
  <si>
    <t>П/С 35/6 кВ              "Сахарная сопка"</t>
  </si>
  <si>
    <t>П/С 35/6 кВ                  "БКНС"</t>
  </si>
  <si>
    <t>Номер моб.телефона: 8 (42437) 51-215.                                                                         Адрес эл.почты: Tatyana.Bokova@ipc-oil.ru</t>
  </si>
  <si>
    <t>энергопринимающих  устройств к электросетям ООО "ННК-Сахалинморнефтегаз"</t>
  </si>
  <si>
    <r>
      <t xml:space="preserve">     ООО «ННК-Сахалинморнефтегаз»» осуществляет мероприятия по технологическому присоединению в порядке, определенном Правилами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утвержденными Постановление Правительства РФ от 27.12.2004 N 861 (ред. от 09.10.2021)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r>
    <r>
      <rPr>
        <b/>
        <sz val="10"/>
        <color theme="1"/>
        <rFont val="Arial"/>
        <family val="2"/>
        <charset val="204"/>
      </rPr>
      <t>далее – Правила</t>
    </r>
    <r>
      <rPr>
        <sz val="10"/>
        <color theme="1"/>
        <rFont val="Arial"/>
        <family val="2"/>
        <charset val="204"/>
      </rPr>
      <t>), а именно:</t>
    </r>
  </si>
  <si>
    <t>по ООО "ННК-Сахалинморнефтегаз"</t>
  </si>
  <si>
    <t>Два раза в год (лето, зима)</t>
  </si>
  <si>
    <t>Программа ООО "ННК-Сахалинморнефтегаз" по энергосбережению и повышению энергетической эффективности на 2021 год разработана согласно Федерального закона от 23.11.2009 № 261-ФЗ «Об энергосбережении и повышении энергетической эффективности и о внесении изменений в отдельные законодательные акты Российской Федерации», предусматривает снижение технологического расхода электрической энергии при транспортировке ее по сетям Общества.</t>
  </si>
  <si>
    <t>ООО "ННК-Сахалинморнефтегаз" оказывает услугу по передачи электрической энергии гарантирующим поставщикам ОАО «Охинская ТЭЦ» и ОАО «Ногликская ГЭС» и не имеет договорных отношений с конечными потребителями электрической энергии. Электроэнергия поступает в сети предприятия от гарантирующих поставщиков на уровне СН-1, а так же из сетей смежных сетевых организаций: ОАО «Сахалинэнерго», ООО «Охинские электрические сети», МУП «Водоканал».</t>
  </si>
  <si>
    <t xml:space="preserve"> ГН  Т-522 </t>
  </si>
  <si>
    <t>СН2 Т-522, Т-523</t>
  </si>
  <si>
    <t>СН1</t>
  </si>
  <si>
    <t>СН2</t>
  </si>
  <si>
    <t>ВН</t>
  </si>
  <si>
    <t>НН</t>
  </si>
  <si>
    <t>Пояснения</t>
  </si>
  <si>
    <r>
      <t>Замеры активных и реактивных нагрузок произведены с 15.06.2022 с 00</t>
    </r>
    <r>
      <rPr>
        <vertAlign val="superscript"/>
        <sz val="16"/>
        <color theme="1"/>
        <rFont val="Times New Roman"/>
        <family val="1"/>
        <charset val="204"/>
      </rPr>
      <t>00</t>
    </r>
    <r>
      <rPr>
        <vertAlign val="subscript"/>
        <sz val="16"/>
        <color theme="1"/>
        <rFont val="Times New Roman"/>
        <family val="1"/>
        <charset val="204"/>
      </rPr>
      <t xml:space="preserve"> </t>
    </r>
    <r>
      <rPr>
        <sz val="16"/>
        <color theme="1"/>
        <rFont val="Times New Roman"/>
        <family val="1"/>
        <charset val="204"/>
      </rPr>
      <t>по 24</t>
    </r>
    <r>
      <rPr>
        <vertAlign val="superscript"/>
        <sz val="16"/>
        <color theme="1"/>
        <rFont val="Times New Roman"/>
        <family val="1"/>
        <charset val="204"/>
      </rPr>
      <t>00</t>
    </r>
    <r>
      <rPr>
        <sz val="16"/>
        <color theme="1"/>
        <rFont val="Times New Roman"/>
        <family val="1"/>
        <charset val="204"/>
      </rPr>
      <t xml:space="preserve"> 16.06.2022 .                                                Информация размещена на официальном сайте ООО"РН-Сахалинморнефтегаз" 23.06.2022.                       </t>
    </r>
  </si>
  <si>
    <r>
      <t>Замеры активных и реактивных нагрузок произведены с 21.12.2022 с 00</t>
    </r>
    <r>
      <rPr>
        <vertAlign val="superscript"/>
        <sz val="16"/>
        <color theme="1"/>
        <rFont val="Times New Roman"/>
        <family val="1"/>
        <charset val="204"/>
      </rPr>
      <t>00</t>
    </r>
    <r>
      <rPr>
        <vertAlign val="subscript"/>
        <sz val="16"/>
        <color theme="1"/>
        <rFont val="Times New Roman"/>
        <family val="1"/>
        <charset val="204"/>
      </rPr>
      <t xml:space="preserve"> </t>
    </r>
    <r>
      <rPr>
        <sz val="16"/>
        <color theme="1"/>
        <rFont val="Times New Roman"/>
        <family val="1"/>
        <charset val="204"/>
      </rPr>
      <t>по 00</t>
    </r>
    <r>
      <rPr>
        <vertAlign val="superscript"/>
        <sz val="16"/>
        <color theme="1"/>
        <rFont val="Times New Roman"/>
        <family val="1"/>
        <charset val="204"/>
      </rPr>
      <t>00</t>
    </r>
    <r>
      <rPr>
        <sz val="16"/>
        <color theme="1"/>
        <rFont val="Times New Roman"/>
        <family val="1"/>
        <charset val="204"/>
      </rPr>
      <t xml:space="preserve"> 22.12.2022 .                                                 Информация размещена на официальном сайте ООО"ННК-Сахалинморнефтегаз" 30.12.2022.                       </t>
    </r>
  </si>
  <si>
    <t>Январь 2023 г., факт</t>
  </si>
  <si>
    <t>Февраль 2023 г., факт</t>
  </si>
  <si>
    <t>Март 2023 г., факт</t>
  </si>
  <si>
    <t>Апрель 2023 г., факт</t>
  </si>
  <si>
    <t>Май 2023 г.,   факт</t>
  </si>
  <si>
    <t>Июнь 2023 г., факт</t>
  </si>
  <si>
    <t>Июль 2023 г., факт</t>
  </si>
  <si>
    <t>Август 2023 г., факт</t>
  </si>
  <si>
    <t>Сентябрь 2023, г., факт</t>
  </si>
  <si>
    <t>Октябрь 2023 г., факт</t>
  </si>
  <si>
    <t>Ноябрь 2023 г., факт</t>
  </si>
  <si>
    <t>Декабрь 2023 г., факт</t>
  </si>
  <si>
    <t>2023 г.,           факт</t>
  </si>
  <si>
    <t>НН (приравненное к населению)</t>
  </si>
  <si>
    <t>Стандарты раскрытия информации сетевой организацией ООО"ННК-Сахалинморнефтегаз" за 2023 год</t>
  </si>
  <si>
    <t>Информация размещена  на официальном сайте  ООО"РН-Сахалинморнефтегаз"  31.03.2023.</t>
  </si>
  <si>
    <t>март 2023 г.</t>
  </si>
  <si>
    <t>Информация размещена  на официальном сайте  ООО"ННК-Сахалинморнефтегаз" 31.03.2023.</t>
  </si>
  <si>
    <t>Стандарты раскрытия информации сетевой организацией ООО"ННК-Сахалинморнефтегаз" за март 2023 год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</si>
</sst>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3">
    <numFmt numFmtId="43" formatCode="_-* #,##0.00\ _₽_-;\-* #,##0.00\ _₽_-;_-* &quot;-&quot;??\ _₽_-;_-@_-"/>
    <numFmt numFmtId="164" formatCode="#,##0.0"/>
    <numFmt numFmtId="165" formatCode="dd/mm/yy;@"/>
    <numFmt numFmtId="166" formatCode="_-* #,##0.00&quot;р.&quot;_-;\-* #,##0.00&quot;р.&quot;_-;_-* &quot;-&quot;??&quot;р.&quot;_-;_-@_-"/>
    <numFmt numFmtId="167" formatCode="_-* #,##0.00_р_._-;\-* #,##0.00_р_._-;_-* &quot;-&quot;??_р_._-;_-@_-"/>
    <numFmt numFmtId="168" formatCode="_-* #,##0&quot;р.&quot;_-;\-* #,##0&quot;р.&quot;_-;_-* &quot;-р.&quot;_-;_-@_-"/>
    <numFmt numFmtId="169" formatCode="_-* #,##0\ &quot;d.&quot;_-;\-* #,##0\ &quot;d.&quot;_-;_-* &quot;-&quot;\ &quot;d.&quot;_-;_-@_-"/>
    <numFmt numFmtId="170" formatCode="_-* #,##0\ _р_._-;\-* #,##0\ _р_._-;_-* &quot;-&quot;\ _р_._-;_-@_-"/>
    <numFmt numFmtId="171" formatCode="_(&quot;$&quot;* #,##0_);_(&quot;$&quot;* \(#,##0\);_(&quot;$&quot;* &quot;-&quot;_);_(@_)"/>
    <numFmt numFmtId="172" formatCode="General_)"/>
    <numFmt numFmtId="173" formatCode="_-* #,##0\ _d_._-;\-* #,##0\ _d_._-;_-* &quot;-&quot;\ _d_._-;_-@_-"/>
    <numFmt numFmtId="174" formatCode="#,##0\ &quot;р.&quot;;[Red]\-#,##0\ &quot;р.&quot;"/>
    <numFmt numFmtId="175" formatCode="_-* #,##0.00\ _р_._-;\-* #,##0.00\ _р_._-;_-* &quot;-&quot;??\ _р_._-;_-@_-"/>
    <numFmt numFmtId="176" formatCode="0.0%"/>
    <numFmt numFmtId="177" formatCode="#,##0;\-#,##0;"/>
    <numFmt numFmtId="178" formatCode="#,##0.000"/>
    <numFmt numFmtId="179" formatCode="###,###"/>
    <numFmt numFmtId="180" formatCode="_-* #,##0\ &quot;руб&quot;_-;\-* #,##0\ &quot;руб&quot;_-;_-* &quot;-&quot;\ &quot;руб&quot;_-;_-@_-"/>
    <numFmt numFmtId="181" formatCode="#,##0_);[Red]\(#,##0\);&quot;-&quot;_);[Blue]&quot;Error-&quot;@"/>
    <numFmt numFmtId="182" formatCode="#,##0.0_);[Red]\(#,##0.0\);&quot;-&quot;_);[Blue]&quot;Error-&quot;@"/>
    <numFmt numFmtId="183" formatCode="#,##0.00_);[Red]\(#,##0.00\);&quot;-&quot;_);[Blue]&quot;Error-&quot;@"/>
    <numFmt numFmtId="184" formatCode="&quot;£&quot;* #,##0,_);[Red]&quot;£&quot;* \(#,##0,\);&quot;£&quot;* &quot;-&quot;_);[Blue]&quot;Error-&quot;@"/>
    <numFmt numFmtId="185" formatCode="&quot;£&quot;* #,##0.0,_);[Red]&quot;£&quot;* \(#,##0.0,\);&quot;£&quot;* &quot;-&quot;_);[Blue]&quot;Error-&quot;@"/>
    <numFmt numFmtId="186" formatCode="&quot;£&quot;* #,##0.00,_);[Red]&quot;£&quot;* \(#,##0.00,\);&quot;£&quot;* &quot;-&quot;_);[Blue]&quot;Error-&quot;@"/>
    <numFmt numFmtId="187" formatCode="dd\ mmm\ yyyy_)"/>
    <numFmt numFmtId="188" formatCode="dd/mm/yy_)"/>
    <numFmt numFmtId="189" formatCode="0%_);[Red]\-0%_);0%_);[Blue]&quot;Error-&quot;@"/>
    <numFmt numFmtId="190" formatCode="0.0%_);[Red]\-0.0%_);0.0%_);[Blue]&quot;Error-&quot;@"/>
    <numFmt numFmtId="191" formatCode="0.00%_);[Red]\-0.00%_);0.00%_);[Blue]&quot;Error-&quot;@"/>
    <numFmt numFmtId="192" formatCode="0.000_)"/>
    <numFmt numFmtId="193" formatCode="&quot;£&quot;* #,##0_);[Red]&quot;£&quot;* \(#,##0\);&quot;£&quot;* &quot;-&quot;_);[Blue]&quot;Error-&quot;@"/>
    <numFmt numFmtId="194" formatCode="&quot;£&quot;* #,##0.0_);[Red]&quot;£&quot;* \(#,##0.0\);&quot;£&quot;* &quot;-&quot;_);[Blue]&quot;Error-&quot;@"/>
    <numFmt numFmtId="195" formatCode="&quot;£&quot;* #,##0.00_);[Red]&quot;£&quot;* \(#,##0.00\);&quot;£&quot;* &quot;-&quot;_);[Blue]&quot;Error-&quot;@"/>
    <numFmt numFmtId="196" formatCode="000"/>
    <numFmt numFmtId="197" formatCode="_-* #,##0\ _D_M_-;\-* #,##0\ _D_M_-;_-* &quot;-&quot;\ _D_M_-;_-@_-"/>
    <numFmt numFmtId="198" formatCode="_-* #,##0.00\ _D_M_-;\-* #,##0.00\ _D_M_-;_-* &quot;-&quot;??\ _D_M_-;_-@_-"/>
    <numFmt numFmtId="199" formatCode="_(&quot;$&quot;* #,##0.00_);_(&quot;$&quot;* \(#,##0.00\);_(&quot;$&quot;* &quot;-&quot;??_);_(@_)"/>
    <numFmt numFmtId="200" formatCode="d/mm/yy"/>
    <numFmt numFmtId="201" formatCode="&quot;ЦS&quot;\ &quot;#&quot;\,&quot;#&quot;&quot;#&quot;0.00;[Red]\-&quot;ЦS&quot;\ &quot;#&quot;\,&quot;#&quot;&quot;#&quot;0.00"/>
    <numFmt numFmtId="202" formatCode="_-* #,##0\ &quot;DM&quot;_-;\-* #,##0\ &quot;DM&quot;_-;_-* &quot;-&quot;\ &quot;DM&quot;_-;_-@_-"/>
    <numFmt numFmtId="203" formatCode="_-* #,##0.00\ &quot;DM&quot;_-;\-* #,##0.00\ &quot;DM&quot;_-;_-* &quot;-&quot;??\ &quot;DM&quot;_-;_-@_-"/>
    <numFmt numFmtId="204" formatCode="_-* #,##0.00\ _р_._-;\-* #,##0.00\ _р_._-;_-* \-??\ _р_._-;_-@_-"/>
    <numFmt numFmtId="205" formatCode="0.0"/>
  </numFmts>
  <fonts count="107">
    <font>
      <sz val="11"/>
      <color theme="1"/>
      <name val="Calibri"/>
      <family val="2"/>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6"/>
      <color indexed="8"/>
      <name val="Times New Roman"/>
      <family val="1"/>
      <charset val="204"/>
    </font>
    <font>
      <b/>
      <sz val="16"/>
      <name val="Times New Roman"/>
      <family val="1"/>
      <charset val="204"/>
    </font>
    <font>
      <b/>
      <sz val="16"/>
      <color indexed="8"/>
      <name val="Times New Roman"/>
      <family val="1"/>
      <charset val="204"/>
    </font>
    <font>
      <u/>
      <sz val="11"/>
      <color theme="10"/>
      <name val="Calibri"/>
      <family val="2"/>
      <scheme val="minor"/>
    </font>
    <font>
      <sz val="16"/>
      <color theme="1"/>
      <name val="Times New Roman"/>
      <family val="1"/>
      <charset val="204"/>
    </font>
    <font>
      <b/>
      <sz val="16"/>
      <color theme="1"/>
      <name val="Times New Roman"/>
      <family val="1"/>
      <charset val="204"/>
    </font>
    <font>
      <sz val="10"/>
      <name val="Times New Roman CYR"/>
      <charset val="204"/>
    </font>
    <font>
      <sz val="10"/>
      <name val="Arial"/>
      <family val="2"/>
      <charset val="204"/>
    </font>
    <font>
      <sz val="10"/>
      <color indexed="8"/>
      <name val="Arial"/>
      <family val="2"/>
      <charset val="204"/>
    </font>
    <font>
      <sz val="10"/>
      <color theme="1"/>
      <name val="Arial"/>
      <family val="2"/>
      <charset val="204"/>
    </font>
    <font>
      <b/>
      <sz val="10"/>
      <color indexed="8"/>
      <name val="Arial"/>
      <family val="2"/>
      <charset val="204"/>
    </font>
    <font>
      <vertAlign val="subscript"/>
      <sz val="16"/>
      <color theme="1"/>
      <name val="Times New Roman"/>
      <family val="1"/>
      <charset val="204"/>
    </font>
    <font>
      <vertAlign val="superscript"/>
      <sz val="16"/>
      <color theme="1"/>
      <name val="Times New Roman"/>
      <family val="1"/>
      <charset val="204"/>
    </font>
    <font>
      <b/>
      <sz val="10"/>
      <color theme="1"/>
      <name val="Arial"/>
      <family val="2"/>
      <charset val="204"/>
    </font>
    <font>
      <b/>
      <u/>
      <sz val="10"/>
      <color theme="1"/>
      <name val="Arial"/>
      <family val="2"/>
      <charset val="204"/>
    </font>
    <font>
      <sz val="10"/>
      <name val="Arial"/>
      <family val="2"/>
      <charset val="204"/>
    </font>
    <font>
      <sz val="11"/>
      <color indexed="8"/>
      <name val="Arial"/>
      <family val="2"/>
      <charset val="204"/>
    </font>
    <font>
      <sz val="8"/>
      <color indexed="8"/>
      <name val="Arial"/>
      <family val="2"/>
      <charset val="204"/>
    </font>
    <font>
      <sz val="10"/>
      <color indexed="8"/>
      <name val="Calibri"/>
      <family val="2"/>
      <charset val="204"/>
    </font>
    <font>
      <sz val="9"/>
      <color indexed="81"/>
      <name val="Tahoma"/>
      <family val="2"/>
      <charset val="204"/>
    </font>
    <font>
      <b/>
      <sz val="11"/>
      <color indexed="8"/>
      <name val="Arial"/>
      <family val="2"/>
      <charset val="204"/>
    </font>
    <font>
      <b/>
      <sz val="11"/>
      <color theme="1"/>
      <name val="Calibri"/>
      <family val="2"/>
      <scheme val="minor"/>
    </font>
    <font>
      <sz val="11"/>
      <color theme="1"/>
      <name val="Calibri"/>
      <family val="2"/>
      <scheme val="minor"/>
    </font>
    <font>
      <sz val="11"/>
      <color theme="0"/>
      <name val="Calibri"/>
      <family val="2"/>
      <charset val="204"/>
      <scheme val="minor"/>
    </font>
    <font>
      <sz val="11"/>
      <color theme="1"/>
      <name val="Calibri"/>
      <family val="2"/>
      <charset val="204"/>
    </font>
    <font>
      <sz val="10"/>
      <name val="Arial Cyr"/>
      <charset val="204"/>
    </font>
    <font>
      <sz val="10"/>
      <name val="Times New Roman"/>
      <family val="1"/>
      <charset val="204"/>
    </font>
    <font>
      <sz val="12"/>
      <name val="Times New Roman"/>
      <family val="1"/>
      <charset val="204"/>
    </font>
    <font>
      <sz val="11"/>
      <name val="Times New Roman"/>
      <family val="1"/>
      <charset val="204"/>
    </font>
    <font>
      <b/>
      <sz val="8"/>
      <name val="Times New Roman"/>
      <family val="1"/>
      <charset val="204"/>
    </font>
    <font>
      <sz val="10"/>
      <name val="Helv"/>
    </font>
    <font>
      <b/>
      <sz val="10"/>
      <name val="Times New Roman"/>
      <family val="1"/>
      <charset val="204"/>
    </font>
    <font>
      <sz val="10"/>
      <name val="Arial Cyr"/>
      <family val="2"/>
      <charset val="204"/>
    </font>
    <font>
      <sz val="11"/>
      <color indexed="8"/>
      <name val="Times New Roman"/>
      <family val="2"/>
      <charset val="204"/>
    </font>
    <font>
      <sz val="10"/>
      <name val="Arial Cyr"/>
    </font>
    <font>
      <sz val="10"/>
      <name val="Helv"/>
      <charset val="204"/>
    </font>
    <font>
      <sz val="12"/>
      <name val="Arial"/>
      <family val="2"/>
      <charset val="204"/>
    </font>
    <font>
      <strike/>
      <sz val="10"/>
      <color indexed="8"/>
      <name val="TextBook"/>
      <charset val="204"/>
    </font>
    <font>
      <sz val="10"/>
      <color indexed="8"/>
      <name val="NTTimes/Cyrillic"/>
      <charset val="204"/>
    </font>
    <font>
      <b/>
      <i/>
      <sz val="16"/>
      <name val="Helv"/>
    </font>
    <font>
      <sz val="8"/>
      <name val="Helv"/>
      <charset val="204"/>
    </font>
    <font>
      <sz val="8"/>
      <name val="Helv"/>
    </font>
    <font>
      <sz val="10"/>
      <color indexed="8"/>
      <name val="Arial"/>
      <family val="2"/>
    </font>
    <font>
      <sz val="11"/>
      <color indexed="30"/>
      <name val="NTHelvetica/Cyrillic"/>
      <charset val="204"/>
    </font>
    <font>
      <i/>
      <sz val="10"/>
      <color indexed="12"/>
      <name val="Arial Cyr"/>
      <family val="2"/>
      <charset val="204"/>
    </font>
    <font>
      <sz val="12"/>
      <name val="Arial Cyr"/>
      <family val="2"/>
      <charset val="204"/>
    </font>
    <font>
      <sz val="10"/>
      <name val="Times New Roman CYR"/>
      <family val="1"/>
      <charset val="204"/>
    </font>
    <font>
      <sz val="10"/>
      <color indexed="62"/>
      <name val="Arial Cyr"/>
      <family val="2"/>
      <charset val="204"/>
    </font>
    <font>
      <sz val="10"/>
      <color indexed="16"/>
      <name val="Arial Cyr"/>
      <family val="2"/>
      <charset val="204"/>
    </font>
    <font>
      <b/>
      <sz val="10"/>
      <name val="Times New Roman CYR"/>
      <family val="1"/>
      <charset val="204"/>
    </font>
    <font>
      <sz val="10"/>
      <color indexed="10"/>
      <name val="Arial Cyr"/>
      <family val="2"/>
      <charset val="204"/>
    </font>
    <font>
      <sz val="10"/>
      <color indexed="17"/>
      <name val="Arial Cyr"/>
      <family val="2"/>
      <charset val="204"/>
    </font>
    <font>
      <i/>
      <sz val="9"/>
      <color theme="1"/>
      <name val="Arial"/>
      <family val="2"/>
      <charset val="204"/>
    </font>
    <font>
      <sz val="14"/>
      <name val="Times New Roman"/>
      <family val="1"/>
      <charset val="204"/>
    </font>
    <font>
      <b/>
      <sz val="9"/>
      <color theme="1"/>
      <name val="Arial"/>
      <family val="2"/>
      <charset val="204"/>
    </font>
    <font>
      <sz val="9"/>
      <color theme="1"/>
      <name val="Arial"/>
      <family val="2"/>
      <charset val="204"/>
    </font>
    <font>
      <b/>
      <sz val="9"/>
      <color rgb="FFFFFFFF"/>
      <name val="Arial"/>
      <family val="2"/>
      <charset val="204"/>
    </font>
    <font>
      <sz val="1"/>
      <color rgb="FFFFFFFF"/>
      <name val="Arial"/>
      <family val="2"/>
      <charset val="204"/>
    </font>
    <font>
      <b/>
      <i/>
      <sz val="9"/>
      <color theme="1"/>
      <name val="Arial"/>
      <family val="2"/>
      <charset val="204"/>
    </font>
    <font>
      <b/>
      <i/>
      <sz val="14"/>
      <color theme="1"/>
      <name val="Arial"/>
      <family val="2"/>
      <charset val="204"/>
    </font>
    <font>
      <sz val="8"/>
      <color indexed="8"/>
      <name val="Verdana"/>
      <family val="2"/>
    </font>
    <font>
      <sz val="8"/>
      <color indexed="9"/>
      <name val="Verdana"/>
      <family val="2"/>
    </font>
    <font>
      <sz val="8"/>
      <color indexed="20"/>
      <name val="Verdana"/>
      <family val="2"/>
    </font>
    <font>
      <sz val="9"/>
      <name val="Arial Cyr"/>
      <family val="2"/>
      <charset val="204"/>
    </font>
    <font>
      <b/>
      <sz val="8"/>
      <color indexed="52"/>
      <name val="Verdana"/>
      <family val="2"/>
    </font>
    <font>
      <b/>
      <sz val="8"/>
      <color indexed="9"/>
      <name val="Verdana"/>
      <family val="2"/>
    </font>
    <font>
      <sz val="11"/>
      <name val="Tms Rmn"/>
    </font>
    <font>
      <sz val="9"/>
      <color indexed="8"/>
      <name val="Arial"/>
      <family val="2"/>
      <charset val="204"/>
    </font>
    <font>
      <i/>
      <sz val="8"/>
      <color indexed="23"/>
      <name val="Verdana"/>
      <family val="2"/>
    </font>
    <font>
      <sz val="8"/>
      <color indexed="17"/>
      <name val="Verdana"/>
      <family val="2"/>
    </font>
    <font>
      <sz val="8"/>
      <name val="Arial"/>
      <family val="2"/>
    </font>
    <font>
      <b/>
      <i/>
      <sz val="10"/>
      <name val="Arial Cyr"/>
      <family val="2"/>
      <charset val="204"/>
    </font>
    <font>
      <b/>
      <sz val="15"/>
      <color indexed="56"/>
      <name val="Verdana"/>
      <family val="2"/>
    </font>
    <font>
      <sz val="12"/>
      <color indexed="9"/>
      <name val="Arial Cyr"/>
      <family val="2"/>
      <charset val="204"/>
    </font>
    <font>
      <b/>
      <sz val="13"/>
      <color indexed="56"/>
      <name val="Verdana"/>
      <family val="2"/>
    </font>
    <font>
      <b/>
      <sz val="11"/>
      <color indexed="56"/>
      <name val="Verdana"/>
      <family val="2"/>
    </font>
    <font>
      <b/>
      <sz val="18"/>
      <name val="Times New Roman"/>
      <family val="1"/>
      <charset val="204"/>
    </font>
    <font>
      <b/>
      <sz val="14"/>
      <name val="Times New Roman"/>
      <family val="1"/>
      <charset val="204"/>
    </font>
    <font>
      <sz val="8"/>
      <color indexed="62"/>
      <name val="Verdana"/>
      <family val="2"/>
    </font>
    <font>
      <i/>
      <sz val="8"/>
      <color indexed="62"/>
      <name val="Arial Cyr"/>
      <family val="2"/>
      <charset val="204"/>
    </font>
    <font>
      <sz val="8"/>
      <color indexed="20"/>
      <name val="Arial Cyr"/>
      <family val="2"/>
      <charset val="204"/>
    </font>
    <font>
      <sz val="8"/>
      <color indexed="52"/>
      <name val="Verdana"/>
      <family val="2"/>
    </font>
    <font>
      <sz val="8"/>
      <color indexed="60"/>
      <name val="Verdana"/>
      <family val="2"/>
    </font>
    <font>
      <sz val="9.75"/>
      <name val="Arial"/>
      <family val="2"/>
      <charset val="204"/>
    </font>
    <font>
      <i/>
      <sz val="10"/>
      <name val="Times New Roman"/>
      <family val="1"/>
      <charset val="204"/>
    </font>
    <font>
      <b/>
      <sz val="8"/>
      <color indexed="63"/>
      <name val="Verdana"/>
      <family val="2"/>
    </font>
    <font>
      <sz val="8"/>
      <name val="Arial Cyr"/>
      <family val="2"/>
      <charset val="204"/>
    </font>
    <font>
      <sz val="9"/>
      <color indexed="8"/>
      <name val="Arial CYR"/>
      <family val="2"/>
      <charset val="204"/>
    </font>
    <font>
      <sz val="7"/>
      <name val="Arial Cyr"/>
      <family val="2"/>
      <charset val="204"/>
    </font>
    <font>
      <b/>
      <sz val="18"/>
      <color indexed="56"/>
      <name val="Cambria"/>
      <family val="2"/>
    </font>
    <font>
      <b/>
      <sz val="8"/>
      <color indexed="8"/>
      <name val="Verdana"/>
      <family val="2"/>
    </font>
    <font>
      <sz val="8"/>
      <color indexed="10"/>
      <name val="Verdana"/>
      <family val="2"/>
    </font>
    <font>
      <sz val="9"/>
      <name val="Arial Cyr"/>
      <charset val="204"/>
    </font>
    <font>
      <sz val="6"/>
      <name val="Arial Cyr"/>
      <family val="2"/>
      <charset val="204"/>
    </font>
    <font>
      <sz val="10"/>
      <name val="SimSun"/>
      <family val="2"/>
      <charset val="204"/>
    </font>
    <font>
      <sz val="11"/>
      <color indexed="8"/>
      <name val="Calibri"/>
      <family val="2"/>
    </font>
    <font>
      <sz val="9"/>
      <color theme="1"/>
      <name val="Arial"/>
      <family val="2"/>
    </font>
    <font>
      <sz val="10"/>
      <color indexed="8"/>
      <name val="Times New Roman"/>
      <family val="1"/>
      <charset val="204"/>
    </font>
    <font>
      <sz val="16"/>
      <color rgb="FF00B050"/>
      <name val="Times New Roman"/>
      <family val="1"/>
      <charset val="204"/>
    </font>
    <font>
      <sz val="10"/>
      <color theme="1"/>
      <name val="Times New Roman"/>
      <family val="1"/>
      <charset val="204"/>
    </font>
    <font>
      <b/>
      <sz val="10"/>
      <color theme="1"/>
      <name val="Times New Roman"/>
      <family val="1"/>
      <charset val="204"/>
    </font>
    <font>
      <b/>
      <sz val="10"/>
      <color indexed="8"/>
      <name val="Times New Roman"/>
      <family val="1"/>
      <charset val="204"/>
    </font>
    <font>
      <u/>
      <sz val="16"/>
      <color theme="10"/>
      <name val="Times New Roman"/>
      <family val="1"/>
      <charset val="204"/>
    </font>
  </fonts>
  <fills count="61">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1"/>
      </patternFill>
    </fill>
    <fill>
      <patternFill patternType="solid">
        <fgColor indexed="43"/>
        <bgColor indexed="64"/>
      </patternFill>
    </fill>
    <fill>
      <patternFill patternType="solid">
        <fgColor theme="0"/>
        <bgColor indexed="64"/>
      </patternFill>
    </fill>
    <fill>
      <patternFill patternType="solid">
        <fgColor rgb="FFFFC000"/>
        <bgColor indexed="64"/>
      </patternFill>
    </fill>
    <fill>
      <patternFill patternType="solid">
        <fgColor rgb="FFFFFFCC"/>
        <bgColor indexed="64"/>
      </patternFill>
    </fill>
    <fill>
      <patternFill patternType="solid">
        <fgColor rgb="FFD8E4BC"/>
        <bgColor indexed="64"/>
      </patternFill>
    </fill>
    <fill>
      <patternFill patternType="solid">
        <fgColor rgb="FFC0C0C0"/>
        <bgColor indexed="64"/>
      </patternFill>
    </fill>
    <fill>
      <patternFill patternType="solid">
        <fgColor rgb="FFFDE9D9"/>
        <bgColor indexed="64"/>
      </patternFill>
    </fill>
    <fill>
      <patternFill patternType="solid">
        <fgColor rgb="FF808000"/>
        <bgColor indexed="64"/>
      </patternFill>
    </fill>
    <fill>
      <patternFill patternType="solid">
        <fgColor rgb="FFFFCC99"/>
        <bgColor indexed="64"/>
      </patternFill>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7"/>
        <bgColor indexed="64"/>
      </patternFill>
    </fill>
    <fill>
      <patternFill patternType="solid">
        <fgColor indexed="31"/>
        <bgColor indexed="64"/>
      </patternFill>
    </fill>
    <fill>
      <patternFill patternType="solid">
        <fgColor indexed="42"/>
        <bgColor indexed="64"/>
      </patternFill>
    </fill>
    <fill>
      <patternFill patternType="solid">
        <fgColor indexed="22"/>
        <bgColor indexed="64"/>
      </patternFill>
    </fill>
    <fill>
      <patternFill patternType="solid">
        <fgColor indexed="55"/>
        <bgColor indexed="64"/>
      </patternFill>
    </fill>
    <fill>
      <patternFill patternType="lightGray"/>
    </fill>
    <fill>
      <patternFill patternType="gray0625"/>
    </fill>
    <fill>
      <patternFill patternType="solid">
        <fgColor indexed="26"/>
        <bgColor indexed="64"/>
      </patternFill>
    </fill>
    <fill>
      <patternFill patternType="solid">
        <fgColor indexed="43"/>
      </patternFill>
    </fill>
    <fill>
      <patternFill patternType="solid">
        <fgColor rgb="FFFFFFFF"/>
        <bgColor indexed="64"/>
      </patternFill>
    </fill>
  </fills>
  <borders count="46">
    <border>
      <left/>
      <right/>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style="thin">
        <color indexed="48"/>
      </left>
      <right style="thin">
        <color indexed="48"/>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bottom style="hair">
        <color indexed="64"/>
      </bottom>
      <diagonal/>
    </border>
    <border>
      <left/>
      <right/>
      <top style="thin">
        <color indexed="62"/>
      </top>
      <bottom style="double">
        <color indexed="62"/>
      </bottom>
      <diagonal/>
    </border>
    <border>
      <left style="thin">
        <color indexed="64"/>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1323">
    <xf numFmtId="0" fontId="0" fillId="0" borderId="0"/>
    <xf numFmtId="0" fontId="7" fillId="0" borderId="0" applyNumberFormat="0" applyFill="0" applyBorder="0" applyAlignment="0" applyProtection="0"/>
    <xf numFmtId="0" fontId="3" fillId="0" borderId="0"/>
    <xf numFmtId="0" fontId="10" fillId="0" borderId="0"/>
    <xf numFmtId="0" fontId="19" fillId="0" borderId="0"/>
    <xf numFmtId="0" fontId="2" fillId="0" borderId="0"/>
    <xf numFmtId="0" fontId="29" fillId="0" borderId="0"/>
    <xf numFmtId="0" fontId="36" fillId="0" borderId="0"/>
    <xf numFmtId="167" fontId="29" fillId="0" borderId="0" applyFont="0" applyFill="0" applyBorder="0" applyAlignment="0" applyProtection="0"/>
    <xf numFmtId="0" fontId="36" fillId="0" borderId="0"/>
    <xf numFmtId="0" fontId="34" fillId="0" borderId="0"/>
    <xf numFmtId="0" fontId="29" fillId="0" borderId="0"/>
    <xf numFmtId="0" fontId="36" fillId="0" borderId="0"/>
    <xf numFmtId="0" fontId="29" fillId="0" borderId="0"/>
    <xf numFmtId="0" fontId="11" fillId="0" borderId="0"/>
    <xf numFmtId="168" fontId="11" fillId="0" borderId="0" applyFill="0" applyBorder="0" applyAlignment="0" applyProtection="0"/>
    <xf numFmtId="168" fontId="11" fillId="0" borderId="0" applyFill="0" applyBorder="0" applyAlignment="0" applyProtection="0"/>
    <xf numFmtId="0" fontId="11" fillId="0" borderId="0"/>
    <xf numFmtId="0" fontId="11" fillId="0" borderId="0"/>
    <xf numFmtId="0" fontId="29" fillId="0" borderId="0"/>
    <xf numFmtId="0" fontId="37" fillId="0" borderId="0"/>
    <xf numFmtId="0" fontId="11" fillId="0" borderId="0"/>
    <xf numFmtId="0" fontId="36" fillId="0" borderId="0"/>
    <xf numFmtId="0" fontId="11" fillId="0" borderId="0"/>
    <xf numFmtId="0" fontId="1" fillId="0" borderId="0"/>
    <xf numFmtId="9" fontId="36" fillId="0" borderId="0" applyFill="0" applyBorder="0" applyAlignment="0" applyProtection="0"/>
    <xf numFmtId="9" fontId="1" fillId="0" borderId="0" applyFont="0" applyFill="0" applyBorder="0" applyAlignment="0" applyProtection="0"/>
    <xf numFmtId="0" fontId="34" fillId="0" borderId="0"/>
    <xf numFmtId="0" fontId="11" fillId="0" borderId="0"/>
    <xf numFmtId="167" fontId="1" fillId="0" borderId="0" applyFont="0" applyFill="0" applyBorder="0" applyAlignment="0" applyProtection="0"/>
    <xf numFmtId="0" fontId="1" fillId="0" borderId="0"/>
    <xf numFmtId="0" fontId="29" fillId="0" borderId="0"/>
    <xf numFmtId="0" fontId="29" fillId="0" borderId="0"/>
    <xf numFmtId="0" fontId="34" fillId="0" borderId="0"/>
    <xf numFmtId="0" fontId="11" fillId="0" borderId="0"/>
    <xf numFmtId="0" fontId="11" fillId="0" borderId="0"/>
    <xf numFmtId="0" fontId="11" fillId="0" borderId="0"/>
    <xf numFmtId="0" fontId="11" fillId="0" borderId="0"/>
    <xf numFmtId="0" fontId="34" fillId="0" borderId="0"/>
    <xf numFmtId="0" fontId="29" fillId="0" borderId="0"/>
    <xf numFmtId="0" fontId="39" fillId="0" borderId="0"/>
    <xf numFmtId="0" fontId="34" fillId="0" borderId="0"/>
    <xf numFmtId="0" fontId="39" fillId="0" borderId="0"/>
    <xf numFmtId="0" fontId="11" fillId="0" borderId="0"/>
    <xf numFmtId="0" fontId="11" fillId="0" borderId="0"/>
    <xf numFmtId="0" fontId="11" fillId="0" borderId="0"/>
    <xf numFmtId="0" fontId="11" fillId="0" borderId="0"/>
    <xf numFmtId="0" fontId="39" fillId="0" borderId="0"/>
    <xf numFmtId="0" fontId="39" fillId="0" borderId="0"/>
    <xf numFmtId="0" fontId="34" fillId="0" borderId="0"/>
    <xf numFmtId="0" fontId="39" fillId="0" borderId="0"/>
    <xf numFmtId="0" fontId="11" fillId="0" borderId="0"/>
    <xf numFmtId="0" fontId="11" fillId="0" borderId="0"/>
    <xf numFmtId="0" fontId="11" fillId="0" borderId="0"/>
    <xf numFmtId="0" fontId="11" fillId="0" borderId="0"/>
    <xf numFmtId="0" fontId="34" fillId="0" borderId="0"/>
    <xf numFmtId="0" fontId="11" fillId="0" borderId="0"/>
    <xf numFmtId="0" fontId="34" fillId="0" borderId="0"/>
    <xf numFmtId="0" fontId="29" fillId="0" borderId="0"/>
    <xf numFmtId="0" fontId="29" fillId="0" borderId="0"/>
    <xf numFmtId="0" fontId="34" fillId="0" borderId="0"/>
    <xf numFmtId="0" fontId="11"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11" fillId="0" borderId="0"/>
    <xf numFmtId="0" fontId="34" fillId="0" borderId="0"/>
    <xf numFmtId="0" fontId="29" fillId="0" borderId="0"/>
    <xf numFmtId="0" fontId="29" fillId="0" borderId="0"/>
    <xf numFmtId="0" fontId="29" fillId="0" borderId="0"/>
    <xf numFmtId="0" fontId="11" fillId="0" borderId="0"/>
    <xf numFmtId="0" fontId="11"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39" fillId="0" borderId="0"/>
    <xf numFmtId="0" fontId="29" fillId="0" borderId="0"/>
    <xf numFmtId="0" fontId="29" fillId="0" borderId="0"/>
    <xf numFmtId="0" fontId="29" fillId="0" borderId="0"/>
    <xf numFmtId="0" fontId="39" fillId="0" borderId="0"/>
    <xf numFmtId="0" fontId="39" fillId="0" borderId="0"/>
    <xf numFmtId="0" fontId="39" fillId="0" borderId="0"/>
    <xf numFmtId="0" fontId="29" fillId="0" borderId="0"/>
    <xf numFmtId="0" fontId="34" fillId="0" borderId="0"/>
    <xf numFmtId="0" fontId="11" fillId="0" borderId="0"/>
    <xf numFmtId="0" fontId="11" fillId="0" borderId="0"/>
    <xf numFmtId="0" fontId="11" fillId="0" borderId="0"/>
    <xf numFmtId="0" fontId="11" fillId="0" borderId="0"/>
    <xf numFmtId="0" fontId="34" fillId="0" borderId="0"/>
    <xf numFmtId="0" fontId="29" fillId="0" borderId="0"/>
    <xf numFmtId="0" fontId="29" fillId="0" borderId="0"/>
    <xf numFmtId="0" fontId="34" fillId="0" borderId="0"/>
    <xf numFmtId="0" fontId="39" fillId="0" borderId="0"/>
    <xf numFmtId="0" fontId="34" fillId="0" borderId="0"/>
    <xf numFmtId="0" fontId="39" fillId="0" borderId="0"/>
    <xf numFmtId="0" fontId="34" fillId="0" borderId="0"/>
    <xf numFmtId="0" fontId="34" fillId="0" borderId="0"/>
    <xf numFmtId="0" fontId="34" fillId="0" borderId="0"/>
    <xf numFmtId="0" fontId="39" fillId="0" borderId="0"/>
    <xf numFmtId="0" fontId="29" fillId="0" borderId="0"/>
    <xf numFmtId="0" fontId="29" fillId="0" borderId="0"/>
    <xf numFmtId="0" fontId="29" fillId="0" borderId="0"/>
    <xf numFmtId="0" fontId="29" fillId="0" borderId="0"/>
    <xf numFmtId="0" fontId="29" fillId="0" borderId="0"/>
    <xf numFmtId="0" fontId="34" fillId="0" borderId="0"/>
    <xf numFmtId="0" fontId="34" fillId="0" borderId="0"/>
    <xf numFmtId="0" fontId="34" fillId="0" borderId="0"/>
    <xf numFmtId="0" fontId="34" fillId="0" borderId="0"/>
    <xf numFmtId="0" fontId="34" fillId="0" borderId="0"/>
    <xf numFmtId="0" fontId="29" fillId="0" borderId="0"/>
    <xf numFmtId="0" fontId="34" fillId="0" borderId="0"/>
    <xf numFmtId="0" fontId="11" fillId="0" borderId="0"/>
    <xf numFmtId="0" fontId="39" fillId="0" borderId="0"/>
    <xf numFmtId="0" fontId="34"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39" fillId="0" borderId="0"/>
    <xf numFmtId="0" fontId="34" fillId="0" borderId="0"/>
    <xf numFmtId="0" fontId="34" fillId="0" borderId="0"/>
    <xf numFmtId="0" fontId="34" fillId="0" borderId="0"/>
    <xf numFmtId="0" fontId="34" fillId="0" borderId="0"/>
    <xf numFmtId="0" fontId="34" fillId="0" borderId="0"/>
    <xf numFmtId="0" fontId="11" fillId="0" borderId="0"/>
    <xf numFmtId="0" fontId="11" fillId="0" borderId="0"/>
    <xf numFmtId="0" fontId="34" fillId="0" borderId="0"/>
    <xf numFmtId="0" fontId="39" fillId="0" borderId="0"/>
    <xf numFmtId="0" fontId="39" fillId="0" borderId="0"/>
    <xf numFmtId="0" fontId="39" fillId="0" borderId="0"/>
    <xf numFmtId="0" fontId="11" fillId="0" borderId="0"/>
    <xf numFmtId="0" fontId="11" fillId="0" borderId="0"/>
    <xf numFmtId="0" fontId="11" fillId="0" borderId="0"/>
    <xf numFmtId="0" fontId="11" fillId="0" borderId="0"/>
    <xf numFmtId="0" fontId="34" fillId="0" borderId="0"/>
    <xf numFmtId="0" fontId="39"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11" fillId="0" borderId="0"/>
    <xf numFmtId="0" fontId="11" fillId="0" borderId="0"/>
    <xf numFmtId="0" fontId="39" fillId="0" borderId="0"/>
    <xf numFmtId="0" fontId="34" fillId="0" borderId="0"/>
    <xf numFmtId="0" fontId="34" fillId="0" borderId="0"/>
    <xf numFmtId="0" fontId="36" fillId="0" borderId="0"/>
    <xf numFmtId="0" fontId="11" fillId="0" borderId="0"/>
    <xf numFmtId="0" fontId="11" fillId="0" borderId="0"/>
    <xf numFmtId="0" fontId="39" fillId="0" borderId="0"/>
    <xf numFmtId="0" fontId="11" fillId="0" borderId="0"/>
    <xf numFmtId="0" fontId="11" fillId="0" borderId="0"/>
    <xf numFmtId="0" fontId="29" fillId="0" borderId="0"/>
    <xf numFmtId="0" fontId="29" fillId="0" borderId="0"/>
    <xf numFmtId="0" fontId="34" fillId="0" borderId="0"/>
    <xf numFmtId="0" fontId="11" fillId="0" borderId="0"/>
    <xf numFmtId="0" fontId="29" fillId="0" borderId="0"/>
    <xf numFmtId="0" fontId="34" fillId="0" borderId="0"/>
    <xf numFmtId="0" fontId="34" fillId="0" borderId="0"/>
    <xf numFmtId="0" fontId="34" fillId="0" borderId="0"/>
    <xf numFmtId="0" fontId="34" fillId="0" borderId="0"/>
    <xf numFmtId="0" fontId="34" fillId="0" borderId="0"/>
    <xf numFmtId="0" fontId="39" fillId="0" borderId="0"/>
    <xf numFmtId="0" fontId="29" fillId="0" borderId="0"/>
    <xf numFmtId="0" fontId="11" fillId="0" borderId="0"/>
    <xf numFmtId="0" fontId="34" fillId="0" borderId="0"/>
    <xf numFmtId="0" fontId="34" fillId="0" borderId="0"/>
    <xf numFmtId="0" fontId="29" fillId="0" borderId="0"/>
    <xf numFmtId="0" fontId="34" fillId="0" borderId="0"/>
    <xf numFmtId="0" fontId="34" fillId="0" borderId="0"/>
    <xf numFmtId="0" fontId="29" fillId="0" borderId="0"/>
    <xf numFmtId="0" fontId="11" fillId="0" borderId="0"/>
    <xf numFmtId="0" fontId="39" fillId="0" borderId="0"/>
    <xf numFmtId="0" fontId="34" fillId="0" borderId="0"/>
    <xf numFmtId="0" fontId="34" fillId="0" borderId="0"/>
    <xf numFmtId="0" fontId="29" fillId="0" borderId="0"/>
    <xf numFmtId="0" fontId="34" fillId="0" borderId="0"/>
    <xf numFmtId="0" fontId="34" fillId="0" borderId="0"/>
    <xf numFmtId="0" fontId="11" fillId="0" borderId="0"/>
    <xf numFmtId="0" fontId="29" fillId="0" borderId="0"/>
    <xf numFmtId="0" fontId="29"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11" fillId="0" borderId="0"/>
    <xf numFmtId="0" fontId="34" fillId="0" borderId="0"/>
    <xf numFmtId="0" fontId="11" fillId="0" borderId="0"/>
    <xf numFmtId="0" fontId="34" fillId="0" borderId="0"/>
    <xf numFmtId="0" fontId="34" fillId="0" borderId="0"/>
    <xf numFmtId="0" fontId="39" fillId="0" borderId="0"/>
    <xf numFmtId="0" fontId="34" fillId="0" borderId="0"/>
    <xf numFmtId="0" fontId="29" fillId="0" borderId="0"/>
    <xf numFmtId="0" fontId="34" fillId="0" borderId="0"/>
    <xf numFmtId="0" fontId="11" fillId="0" borderId="0"/>
    <xf numFmtId="0" fontId="29" fillId="0" borderId="0"/>
    <xf numFmtId="0" fontId="29" fillId="0" borderId="0"/>
    <xf numFmtId="0" fontId="34" fillId="0" borderId="0"/>
    <xf numFmtId="0" fontId="11" fillId="0" borderId="0"/>
    <xf numFmtId="0" fontId="11" fillId="0" borderId="0"/>
    <xf numFmtId="0" fontId="11" fillId="0" borderId="0"/>
    <xf numFmtId="0" fontId="11"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29" fillId="0" borderId="0"/>
    <xf numFmtId="0" fontId="29" fillId="0" borderId="0"/>
    <xf numFmtId="0" fontId="34" fillId="0" borderId="0"/>
    <xf numFmtId="0" fontId="34" fillId="0" borderId="0"/>
    <xf numFmtId="0" fontId="34" fillId="0" borderId="0"/>
    <xf numFmtId="0" fontId="34" fillId="0" borderId="0"/>
    <xf numFmtId="0" fontId="39" fillId="0" borderId="0"/>
    <xf numFmtId="0" fontId="34" fillId="0" borderId="0"/>
    <xf numFmtId="0" fontId="11" fillId="0" borderId="0"/>
    <xf numFmtId="0" fontId="34" fillId="0" borderId="0"/>
    <xf numFmtId="0" fontId="39" fillId="0" borderId="0"/>
    <xf numFmtId="0" fontId="39" fillId="0" borderId="0"/>
    <xf numFmtId="0" fontId="34" fillId="0" borderId="0"/>
    <xf numFmtId="0" fontId="11" fillId="0" borderId="0"/>
    <xf numFmtId="0" fontId="11" fillId="0" borderId="0"/>
    <xf numFmtId="0" fontId="34" fillId="0" borderId="0"/>
    <xf numFmtId="0" fontId="11" fillId="0" borderId="0"/>
    <xf numFmtId="0" fontId="39" fillId="0" borderId="0"/>
    <xf numFmtId="0" fontId="39" fillId="0" borderId="0"/>
    <xf numFmtId="0" fontId="34" fillId="0" borderId="0"/>
    <xf numFmtId="0" fontId="34" fillId="0" borderId="0"/>
    <xf numFmtId="0" fontId="29" fillId="0" borderId="0"/>
    <xf numFmtId="0" fontId="34" fillId="0" borderId="0"/>
    <xf numFmtId="0" fontId="29" fillId="0" borderId="0"/>
    <xf numFmtId="0" fontId="11" fillId="0" borderId="0"/>
    <xf numFmtId="0" fontId="34" fillId="0" borderId="0"/>
    <xf numFmtId="0" fontId="34" fillId="0" borderId="0"/>
    <xf numFmtId="0" fontId="34" fillId="0" borderId="0"/>
    <xf numFmtId="0" fontId="39"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9" fillId="0" borderId="0"/>
    <xf numFmtId="0" fontId="39" fillId="0" borderId="0"/>
    <xf numFmtId="0" fontId="39" fillId="0" borderId="0"/>
    <xf numFmtId="0" fontId="34" fillId="0" borderId="0"/>
    <xf numFmtId="0" fontId="34" fillId="0" borderId="0"/>
    <xf numFmtId="0" fontId="34" fillId="0" borderId="0"/>
    <xf numFmtId="0" fontId="11" fillId="0" borderId="0"/>
    <xf numFmtId="0" fontId="11" fillId="0" borderId="0"/>
    <xf numFmtId="0" fontId="11" fillId="0" borderId="0"/>
    <xf numFmtId="0" fontId="29" fillId="0" borderId="0"/>
    <xf numFmtId="0" fontId="29" fillId="0" borderId="0"/>
    <xf numFmtId="0" fontId="39" fillId="0" borderId="0"/>
    <xf numFmtId="0" fontId="29" fillId="0" borderId="0"/>
    <xf numFmtId="0" fontId="34" fillId="0" borderId="0"/>
    <xf numFmtId="0" fontId="34" fillId="0" borderId="0"/>
    <xf numFmtId="0" fontId="39" fillId="0" borderId="0"/>
    <xf numFmtId="0" fontId="34" fillId="0" borderId="0"/>
    <xf numFmtId="0" fontId="39" fillId="0" borderId="0"/>
    <xf numFmtId="0" fontId="34" fillId="0" borderId="0"/>
    <xf numFmtId="0" fontId="3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4" fillId="0" borderId="0"/>
    <xf numFmtId="0" fontId="29" fillId="0" borderId="0"/>
    <xf numFmtId="0" fontId="34" fillId="0" borderId="0"/>
    <xf numFmtId="0" fontId="29" fillId="0" borderId="0"/>
    <xf numFmtId="0" fontId="29" fillId="0" borderId="0"/>
    <xf numFmtId="0" fontId="34" fillId="0" borderId="0"/>
    <xf numFmtId="0" fontId="29" fillId="0" borderId="0"/>
    <xf numFmtId="0" fontId="34" fillId="0" borderId="0"/>
    <xf numFmtId="0" fontId="29" fillId="0" borderId="0"/>
    <xf numFmtId="0" fontId="29" fillId="0" borderId="0"/>
    <xf numFmtId="0" fontId="34" fillId="0" borderId="0"/>
    <xf numFmtId="0" fontId="11" fillId="0" borderId="0"/>
    <xf numFmtId="0" fontId="11" fillId="0" borderId="0"/>
    <xf numFmtId="0" fontId="29" fillId="0" borderId="0"/>
    <xf numFmtId="0" fontId="11" fillId="0" borderId="0"/>
    <xf numFmtId="0" fontId="29" fillId="0" borderId="0"/>
    <xf numFmtId="0" fontId="29" fillId="0" borderId="0"/>
    <xf numFmtId="0" fontId="29" fillId="0" borderId="0"/>
    <xf numFmtId="0" fontId="39" fillId="0" borderId="0"/>
    <xf numFmtId="0" fontId="39" fillId="0" borderId="0"/>
    <xf numFmtId="0" fontId="39" fillId="0" borderId="0"/>
    <xf numFmtId="0" fontId="29"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29" fillId="0" borderId="0"/>
    <xf numFmtId="0" fontId="29" fillId="0" borderId="0"/>
    <xf numFmtId="0" fontId="34" fillId="0" borderId="0"/>
    <xf numFmtId="0" fontId="29" fillId="0" borderId="0"/>
    <xf numFmtId="0" fontId="29" fillId="0" borderId="0"/>
    <xf numFmtId="0" fontId="29" fillId="0" borderId="0"/>
    <xf numFmtId="0" fontId="11" fillId="0" borderId="0"/>
    <xf numFmtId="0" fontId="29" fillId="0" borderId="0"/>
    <xf numFmtId="0" fontId="29" fillId="0" borderId="0"/>
    <xf numFmtId="0" fontId="11" fillId="0" borderId="0"/>
    <xf numFmtId="0" fontId="29"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11" fillId="0" borderId="0"/>
    <xf numFmtId="0" fontId="11" fillId="0" borderId="0"/>
    <xf numFmtId="0" fontId="34" fillId="0" borderId="0"/>
    <xf numFmtId="0" fontId="29" fillId="0" borderId="0"/>
    <xf numFmtId="0" fontId="29" fillId="0" borderId="0"/>
    <xf numFmtId="0" fontId="29" fillId="0" borderId="0"/>
    <xf numFmtId="0" fontId="34"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39" fillId="0" borderId="0"/>
    <xf numFmtId="0" fontId="29" fillId="0" borderId="0"/>
    <xf numFmtId="0" fontId="29" fillId="0" borderId="0"/>
    <xf numFmtId="0" fontId="11" fillId="0" borderId="0"/>
    <xf numFmtId="0" fontId="39" fillId="0" borderId="0"/>
    <xf numFmtId="0" fontId="34" fillId="0" borderId="0"/>
    <xf numFmtId="0" fontId="34" fillId="0" borderId="0"/>
    <xf numFmtId="0" fontId="34" fillId="0" borderId="0"/>
    <xf numFmtId="0" fontId="34" fillId="0" borderId="0"/>
    <xf numFmtId="0" fontId="29" fillId="0" borderId="0"/>
    <xf numFmtId="0" fontId="34" fillId="0" borderId="0"/>
    <xf numFmtId="0" fontId="34" fillId="0" borderId="0"/>
    <xf numFmtId="169" fontId="29" fillId="0" borderId="0" applyFont="0" applyFill="0" applyBorder="0" applyAlignment="0" applyProtection="0"/>
    <xf numFmtId="0" fontId="29" fillId="0" borderId="0" applyFont="0" applyFill="0" applyBorder="0" applyAlignment="0" applyProtection="0"/>
    <xf numFmtId="170" fontId="40" fillId="0" borderId="0" applyFont="0" applyFill="0" applyBorder="0" applyAlignment="0" applyProtection="0"/>
    <xf numFmtId="0" fontId="11" fillId="0" borderId="0" applyFont="0" applyFill="0" applyBorder="0" applyAlignment="0" applyProtection="0"/>
    <xf numFmtId="1" fontId="10" fillId="0" borderId="26">
      <alignment horizontal="center"/>
    </xf>
    <xf numFmtId="171" fontId="40" fillId="0" borderId="0" applyFont="0" applyFill="0" applyBorder="0" applyAlignment="0" applyProtection="0"/>
    <xf numFmtId="0" fontId="11" fillId="0" borderId="0" applyFont="0" applyFill="0" applyBorder="0" applyAlignment="0" applyProtection="0"/>
    <xf numFmtId="1" fontId="10" fillId="0" borderId="0">
      <alignment horizontal="center"/>
      <protection hidden="1"/>
    </xf>
    <xf numFmtId="0" fontId="29" fillId="0" borderId="0"/>
    <xf numFmtId="172" fontId="41" fillId="0" borderId="0" applyNumberFormat="0" applyFill="0" applyAlignment="0" applyProtection="0">
      <alignment horizontal="left"/>
      <protection locked="0"/>
    </xf>
    <xf numFmtId="172" fontId="42" fillId="0" borderId="0">
      <alignment horizontal="left"/>
      <protection locked="0"/>
    </xf>
    <xf numFmtId="0" fontId="43" fillId="0" borderId="0"/>
    <xf numFmtId="0" fontId="11" fillId="0" borderId="0"/>
    <xf numFmtId="0" fontId="44" fillId="0" borderId="0"/>
    <xf numFmtId="0" fontId="34" fillId="0" borderId="0"/>
    <xf numFmtId="0" fontId="10" fillId="0" borderId="27">
      <alignment horizontal="center"/>
    </xf>
    <xf numFmtId="0" fontId="29" fillId="0" borderId="0" applyFont="0" applyFill="0" applyBorder="0" applyAlignment="0" applyProtection="0"/>
    <xf numFmtId="0" fontId="29" fillId="0" borderId="0" applyFont="0" applyFill="0" applyBorder="0" applyAlignment="0" applyProtection="0"/>
    <xf numFmtId="173" fontId="29" fillId="0" borderId="0" applyFont="0" applyFill="0" applyBorder="0" applyAlignment="0" applyProtection="0"/>
    <xf numFmtId="0" fontId="10" fillId="0" borderId="0" applyFont="0" applyFill="0" applyBorder="0" applyAlignment="0" applyProtection="0"/>
    <xf numFmtId="9" fontId="11" fillId="0" borderId="0" applyFont="0" applyFill="0" applyBorder="0" applyAlignment="0" applyProtection="0"/>
    <xf numFmtId="0" fontId="45" fillId="0" borderId="0" applyNumberFormat="0">
      <alignment horizontal="left"/>
    </xf>
    <xf numFmtId="4" fontId="46" fillId="20" borderId="28" applyNumberFormat="0" applyProtection="0">
      <alignment horizontal="left" vertical="center" wrapText="1" indent="1"/>
    </xf>
    <xf numFmtId="49" fontId="47" fillId="0" borderId="0" applyBorder="0">
      <alignment horizontal="left"/>
    </xf>
    <xf numFmtId="174" fontId="38" fillId="0" borderId="0" applyFont="0" applyFill="0" applyBorder="0" applyAlignment="0" applyProtection="0"/>
    <xf numFmtId="166" fontId="29" fillId="0" borderId="0" applyFont="0" applyFill="0" applyBorder="0" applyAlignment="0" applyProtection="0"/>
    <xf numFmtId="0" fontId="48" fillId="0" borderId="0">
      <alignment horizontal="centerContinuous"/>
    </xf>
    <xf numFmtId="1" fontId="10" fillId="0" borderId="26">
      <alignment horizontal="center"/>
    </xf>
    <xf numFmtId="1" fontId="49" fillId="21" borderId="8" applyBorder="0">
      <alignment horizontal="right"/>
    </xf>
    <xf numFmtId="0" fontId="1" fillId="0" borderId="0"/>
    <xf numFmtId="0" fontId="11" fillId="0" borderId="0"/>
    <xf numFmtId="0" fontId="1" fillId="0" borderId="0"/>
    <xf numFmtId="0" fontId="11" fillId="0" borderId="0"/>
    <xf numFmtId="0" fontId="11" fillId="0" borderId="0"/>
    <xf numFmtId="0" fontId="37" fillId="0" borderId="0"/>
    <xf numFmtId="9" fontId="29" fillId="0" borderId="0" applyFont="0" applyFill="0" applyBorder="0" applyAlignment="0" applyProtection="0"/>
    <xf numFmtId="1" fontId="10" fillId="0" borderId="0">
      <alignment horizontal="center"/>
      <protection hidden="1"/>
    </xf>
    <xf numFmtId="3" fontId="32" fillId="0" borderId="0">
      <alignment horizontal="right" vertical="center"/>
    </xf>
    <xf numFmtId="0" fontId="10" fillId="0" borderId="27">
      <alignment horizontal="center"/>
    </xf>
    <xf numFmtId="0" fontId="50" fillId="0" borderId="26">
      <alignment vertical="center" wrapText="1"/>
    </xf>
    <xf numFmtId="0" fontId="51" fillId="0" borderId="26">
      <alignment horizontal="left" vertical="center"/>
    </xf>
    <xf numFmtId="0" fontId="52" fillId="0" borderId="26">
      <alignment horizontal="right" vertical="center"/>
    </xf>
    <xf numFmtId="0" fontId="53" fillId="0" borderId="26">
      <alignment horizontal="center" vertical="center" wrapText="1"/>
    </xf>
    <xf numFmtId="170" fontId="29" fillId="0" borderId="0" applyFont="0" applyFill="0" applyBorder="0" applyAlignment="0" applyProtection="0"/>
    <xf numFmtId="175" fontId="29"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3" fontId="54" fillId="0" borderId="26">
      <alignment vertical="center"/>
    </xf>
    <xf numFmtId="176" fontId="54" fillId="0" borderId="26">
      <alignment vertical="center"/>
    </xf>
    <xf numFmtId="177" fontId="55" fillId="0" borderId="26">
      <alignment vertical="center"/>
    </xf>
    <xf numFmtId="0" fontId="1" fillId="0" borderId="0"/>
    <xf numFmtId="0" fontId="1" fillId="0" borderId="0"/>
    <xf numFmtId="0" fontId="1" fillId="0" borderId="0"/>
    <xf numFmtId="0" fontId="1" fillId="0" borderId="0"/>
    <xf numFmtId="0" fontId="58" fillId="0" borderId="23">
      <alignment horizontal="center" vertical="center" wrapText="1"/>
    </xf>
    <xf numFmtId="0" fontId="59" fillId="0" borderId="0"/>
    <xf numFmtId="0" fontId="59" fillId="0" borderId="0">
      <alignment horizontal="center" vertical="center" wrapText="1"/>
    </xf>
    <xf numFmtId="0" fontId="58" fillId="0" borderId="0">
      <alignment horizontal="left" vertical="center"/>
    </xf>
    <xf numFmtId="0" fontId="60" fillId="0" borderId="0">
      <alignment horizontal="left" vertical="center"/>
    </xf>
    <xf numFmtId="0" fontId="61" fillId="0" borderId="0"/>
    <xf numFmtId="0" fontId="59" fillId="0" borderId="0">
      <alignment horizontal="center" wrapText="1"/>
    </xf>
    <xf numFmtId="0" fontId="58" fillId="0" borderId="0">
      <alignment horizontal="center" vertical="center" wrapText="1"/>
    </xf>
    <xf numFmtId="0" fontId="28" fillId="0" borderId="0">
      <alignment horizontal="center" vertical="center" wrapText="1"/>
    </xf>
    <xf numFmtId="3" fontId="59" fillId="0" borderId="0"/>
    <xf numFmtId="49" fontId="58" fillId="24" borderId="5">
      <alignment horizontal="left" vertical="center" wrapText="1"/>
    </xf>
    <xf numFmtId="165" fontId="58" fillId="24" borderId="5">
      <alignment horizontal="right" vertical="center"/>
    </xf>
    <xf numFmtId="178" fontId="58" fillId="24" borderId="5">
      <alignment horizontal="right" vertical="center"/>
    </xf>
    <xf numFmtId="49" fontId="58" fillId="24" borderId="5">
      <alignment horizontal="right" vertical="center"/>
    </xf>
    <xf numFmtId="3" fontId="58" fillId="24" borderId="5">
      <alignment horizontal="right" vertical="center"/>
    </xf>
    <xf numFmtId="49" fontId="58" fillId="24" borderId="5">
      <alignment horizontal="center" vertical="center" wrapText="1"/>
    </xf>
    <xf numFmtId="1" fontId="58" fillId="24" borderId="5">
      <alignment horizontal="right" vertical="center"/>
    </xf>
    <xf numFmtId="49" fontId="58" fillId="24" borderId="5">
      <alignment horizontal="left" vertical="center" wrapText="1"/>
    </xf>
    <xf numFmtId="0" fontId="62" fillId="0" borderId="0"/>
    <xf numFmtId="49" fontId="58" fillId="25" borderId="5">
      <alignment horizontal="left" vertical="center" wrapText="1"/>
    </xf>
    <xf numFmtId="165" fontId="58" fillId="25" borderId="5">
      <alignment horizontal="right" vertical="center"/>
    </xf>
    <xf numFmtId="178" fontId="58" fillId="25" borderId="5">
      <alignment horizontal="right" vertical="center"/>
    </xf>
    <xf numFmtId="49" fontId="58" fillId="25" borderId="5">
      <alignment horizontal="right" vertical="center"/>
    </xf>
    <xf numFmtId="3" fontId="58" fillId="25" borderId="5">
      <alignment horizontal="right" vertical="center"/>
    </xf>
    <xf numFmtId="49" fontId="58" fillId="25" borderId="5">
      <alignment horizontal="center" vertical="center" wrapText="1"/>
    </xf>
    <xf numFmtId="1" fontId="58" fillId="25" borderId="5">
      <alignment horizontal="right" vertical="center"/>
    </xf>
    <xf numFmtId="49" fontId="58" fillId="25" borderId="5">
      <alignment horizontal="left" vertical="center" wrapText="1"/>
    </xf>
    <xf numFmtId="0" fontId="63" fillId="0" borderId="0"/>
    <xf numFmtId="49" fontId="56" fillId="0" borderId="5">
      <alignment horizontal="left" vertical="center" wrapText="1"/>
    </xf>
    <xf numFmtId="165" fontId="56" fillId="0" borderId="5">
      <alignment horizontal="right" vertical="center"/>
    </xf>
    <xf numFmtId="178" fontId="56" fillId="0" borderId="5">
      <alignment horizontal="right" vertical="center"/>
    </xf>
    <xf numFmtId="49" fontId="56" fillId="0" borderId="5">
      <alignment horizontal="right" vertical="center"/>
    </xf>
    <xf numFmtId="3" fontId="56" fillId="0" borderId="5">
      <alignment horizontal="right" vertical="center"/>
    </xf>
    <xf numFmtId="49" fontId="56" fillId="0" borderId="5">
      <alignment horizontal="center" vertical="center" wrapText="1"/>
    </xf>
    <xf numFmtId="1" fontId="56" fillId="0" borderId="5">
      <alignment horizontal="right" vertical="center"/>
    </xf>
    <xf numFmtId="49" fontId="56" fillId="0" borderId="5">
      <alignment horizontal="left" vertical="center" wrapText="1"/>
    </xf>
    <xf numFmtId="49" fontId="62" fillId="0" borderId="5">
      <alignment horizontal="left" vertical="center" wrapText="1"/>
    </xf>
    <xf numFmtId="165" fontId="62" fillId="0" borderId="5">
      <alignment horizontal="right" vertical="center"/>
    </xf>
    <xf numFmtId="178" fontId="62" fillId="0" borderId="5">
      <alignment horizontal="right" vertical="center"/>
    </xf>
    <xf numFmtId="49" fontId="62" fillId="0" borderId="5">
      <alignment horizontal="right" vertical="center"/>
    </xf>
    <xf numFmtId="3" fontId="62" fillId="0" borderId="5">
      <alignment horizontal="right" vertical="center"/>
    </xf>
    <xf numFmtId="49" fontId="62" fillId="0" borderId="5">
      <alignment horizontal="center" vertical="center" wrapText="1"/>
    </xf>
    <xf numFmtId="1" fontId="62" fillId="0" borderId="5">
      <alignment horizontal="right" vertical="center"/>
    </xf>
    <xf numFmtId="49" fontId="62" fillId="0" borderId="5">
      <alignment horizontal="left" vertical="center" wrapText="1"/>
    </xf>
    <xf numFmtId="49" fontId="59" fillId="0" borderId="5">
      <alignment horizontal="left" vertical="center" wrapText="1"/>
    </xf>
    <xf numFmtId="165" fontId="59" fillId="0" borderId="5">
      <alignment horizontal="right" vertical="center"/>
    </xf>
    <xf numFmtId="178" fontId="59" fillId="0" borderId="5">
      <alignment horizontal="right" vertical="center"/>
    </xf>
    <xf numFmtId="49" fontId="59" fillId="0" borderId="5">
      <alignment horizontal="right" vertical="center"/>
    </xf>
    <xf numFmtId="3" fontId="59" fillId="0" borderId="5">
      <alignment horizontal="right" vertical="center"/>
    </xf>
    <xf numFmtId="49" fontId="59" fillId="0" borderId="5">
      <alignment horizontal="center" vertical="center" wrapText="1"/>
    </xf>
    <xf numFmtId="1" fontId="59" fillId="0" borderId="5">
      <alignment horizontal="right" vertical="center"/>
    </xf>
    <xf numFmtId="49" fontId="59" fillId="0" borderId="5">
      <alignment horizontal="left" vertical="center" wrapText="1"/>
    </xf>
    <xf numFmtId="49" fontId="58" fillId="26" borderId="5">
      <alignment horizontal="left" vertical="center" wrapText="1"/>
    </xf>
    <xf numFmtId="165" fontId="58" fillId="26" borderId="5">
      <alignment horizontal="right" vertical="center"/>
    </xf>
    <xf numFmtId="178" fontId="58" fillId="26" borderId="5">
      <alignment horizontal="right" vertical="center"/>
    </xf>
    <xf numFmtId="49" fontId="58" fillId="26" borderId="5">
      <alignment horizontal="right" vertical="center"/>
    </xf>
    <xf numFmtId="3" fontId="58" fillId="26" borderId="5">
      <alignment horizontal="right" vertical="center"/>
    </xf>
    <xf numFmtId="49" fontId="58" fillId="26" borderId="5">
      <alignment horizontal="center" vertical="center" wrapText="1"/>
    </xf>
    <xf numFmtId="1" fontId="58" fillId="26" borderId="5">
      <alignment horizontal="right" vertical="center"/>
    </xf>
    <xf numFmtId="49" fontId="58" fillId="26" borderId="5">
      <alignment horizontal="left" vertical="center" wrapText="1"/>
    </xf>
    <xf numFmtId="49" fontId="58" fillId="27" borderId="5">
      <alignment horizontal="left" vertical="center" wrapText="1"/>
    </xf>
    <xf numFmtId="165" fontId="58" fillId="27" borderId="5">
      <alignment horizontal="right" vertical="center"/>
    </xf>
    <xf numFmtId="178" fontId="58" fillId="27" borderId="5">
      <alignment horizontal="right" vertical="center"/>
    </xf>
    <xf numFmtId="49" fontId="58" fillId="27" borderId="5">
      <alignment horizontal="right" vertical="center"/>
    </xf>
    <xf numFmtId="3" fontId="58" fillId="27" borderId="5">
      <alignment horizontal="right" vertical="center"/>
    </xf>
    <xf numFmtId="49" fontId="58" fillId="27" borderId="5">
      <alignment horizontal="center" vertical="center" wrapText="1"/>
    </xf>
    <xf numFmtId="1" fontId="58" fillId="27" borderId="5">
      <alignment horizontal="right" vertical="center"/>
    </xf>
    <xf numFmtId="49" fontId="58" fillId="27" borderId="5">
      <alignment horizontal="left" vertical="center" wrapText="1"/>
    </xf>
    <xf numFmtId="49" fontId="58" fillId="0" borderId="0">
      <alignment horizontal="left" vertical="center" wrapText="1"/>
    </xf>
    <xf numFmtId="165" fontId="58" fillId="0" borderId="0">
      <alignment horizontal="right" vertical="center"/>
    </xf>
    <xf numFmtId="178" fontId="58" fillId="0" borderId="0">
      <alignment horizontal="right" vertical="center"/>
    </xf>
    <xf numFmtId="49" fontId="58" fillId="0" borderId="0">
      <alignment horizontal="right" vertical="center"/>
    </xf>
    <xf numFmtId="3" fontId="58" fillId="0" borderId="0">
      <alignment horizontal="right" vertical="center"/>
    </xf>
    <xf numFmtId="49" fontId="58" fillId="0" borderId="0">
      <alignment horizontal="center" vertical="center" wrapText="1"/>
    </xf>
    <xf numFmtId="1" fontId="58" fillId="0" borderId="0">
      <alignment horizontal="right" vertical="center"/>
    </xf>
    <xf numFmtId="49" fontId="58" fillId="0" borderId="0">
      <alignment horizontal="left" vertical="center" wrapText="1"/>
    </xf>
    <xf numFmtId="49" fontId="60" fillId="28" borderId="5">
      <alignment horizontal="left" vertical="center" wrapText="1"/>
    </xf>
    <xf numFmtId="165" fontId="60" fillId="28" borderId="5">
      <alignment horizontal="right" vertical="center"/>
    </xf>
    <xf numFmtId="178" fontId="60" fillId="28" borderId="5">
      <alignment horizontal="right" vertical="center"/>
    </xf>
    <xf numFmtId="49" fontId="60" fillId="28" borderId="5">
      <alignment horizontal="right" vertical="center"/>
    </xf>
    <xf numFmtId="3" fontId="60" fillId="28" borderId="5">
      <alignment horizontal="right" vertical="center"/>
    </xf>
    <xf numFmtId="49" fontId="60" fillId="28" borderId="5">
      <alignment horizontal="center" vertical="center" wrapText="1"/>
    </xf>
    <xf numFmtId="1" fontId="60" fillId="28" borderId="5">
      <alignment horizontal="right" vertical="center"/>
    </xf>
    <xf numFmtId="49" fontId="60" fillId="28" borderId="5">
      <alignment horizontal="left" vertical="center" wrapText="1"/>
    </xf>
    <xf numFmtId="49" fontId="59" fillId="0" borderId="5">
      <alignment horizontal="left" vertical="center" wrapText="1"/>
    </xf>
    <xf numFmtId="165" fontId="59" fillId="0" borderId="5">
      <alignment horizontal="right" vertical="center"/>
    </xf>
    <xf numFmtId="178" fontId="59" fillId="0" borderId="5">
      <alignment horizontal="right" vertical="center"/>
    </xf>
    <xf numFmtId="49" fontId="59" fillId="0" borderId="5">
      <alignment horizontal="right" vertical="center"/>
    </xf>
    <xf numFmtId="3" fontId="59" fillId="0" borderId="5">
      <alignment horizontal="right" vertical="center"/>
    </xf>
    <xf numFmtId="49" fontId="59" fillId="0" borderId="5">
      <alignment horizontal="center" vertical="center" wrapText="1"/>
    </xf>
    <xf numFmtId="1" fontId="59" fillId="0" borderId="5">
      <alignment horizontal="right" vertical="center"/>
    </xf>
    <xf numFmtId="49" fontId="59" fillId="0" borderId="5">
      <alignment horizontal="left" vertical="center" wrapText="1" indent="2"/>
    </xf>
    <xf numFmtId="49" fontId="59" fillId="0" borderId="0">
      <alignment horizontal="left" vertical="center" wrapText="1"/>
    </xf>
    <xf numFmtId="165" fontId="59" fillId="0" borderId="0">
      <alignment horizontal="right" vertical="center"/>
    </xf>
    <xf numFmtId="178" fontId="59" fillId="0" borderId="0">
      <alignment horizontal="right" vertical="center"/>
    </xf>
    <xf numFmtId="49" fontId="59" fillId="0" borderId="0">
      <alignment horizontal="right" vertical="center"/>
    </xf>
    <xf numFmtId="3" fontId="59" fillId="0" borderId="0">
      <alignment horizontal="right" vertical="center"/>
    </xf>
    <xf numFmtId="49" fontId="59" fillId="0" borderId="0">
      <alignment horizontal="center" vertical="center" wrapText="1"/>
    </xf>
    <xf numFmtId="1" fontId="59" fillId="0" borderId="0">
      <alignment horizontal="right" vertical="center"/>
    </xf>
    <xf numFmtId="49" fontId="59" fillId="0" borderId="0">
      <alignment horizontal="left" vertical="center" wrapText="1"/>
    </xf>
    <xf numFmtId="49" fontId="58" fillId="29" borderId="5">
      <alignment horizontal="left" vertical="center" wrapText="1"/>
    </xf>
    <xf numFmtId="165" fontId="58" fillId="29" borderId="5">
      <alignment horizontal="right" vertical="center"/>
    </xf>
    <xf numFmtId="178" fontId="58" fillId="29" borderId="5">
      <alignment horizontal="right" vertical="center"/>
    </xf>
    <xf numFmtId="49" fontId="58" fillId="29" borderId="5">
      <alignment horizontal="right" vertical="center"/>
    </xf>
    <xf numFmtId="3" fontId="58" fillId="29" borderId="5">
      <alignment horizontal="right" vertical="center"/>
    </xf>
    <xf numFmtId="49" fontId="58" fillId="29" borderId="5">
      <alignment horizontal="center" vertical="center" wrapText="1"/>
    </xf>
    <xf numFmtId="1" fontId="58" fillId="29" borderId="5">
      <alignment horizontal="right" vertical="center"/>
    </xf>
    <xf numFmtId="49" fontId="58" fillId="29" borderId="5">
      <alignment horizontal="left" vertical="center" wrapText="1"/>
    </xf>
    <xf numFmtId="49" fontId="58" fillId="0" borderId="5">
      <alignment horizontal="left" vertical="center" wrapText="1"/>
    </xf>
    <xf numFmtId="165" fontId="58" fillId="0" borderId="5">
      <alignment horizontal="right" vertical="center"/>
    </xf>
    <xf numFmtId="178" fontId="58" fillId="0" borderId="5">
      <alignment horizontal="right" vertical="center"/>
    </xf>
    <xf numFmtId="49" fontId="58" fillId="0" borderId="5">
      <alignment horizontal="right" vertical="center"/>
    </xf>
    <xf numFmtId="3" fontId="58" fillId="0" borderId="5">
      <alignment horizontal="right" vertical="center"/>
    </xf>
    <xf numFmtId="49" fontId="58" fillId="0" borderId="5">
      <alignment horizontal="center" vertical="center" wrapText="1"/>
    </xf>
    <xf numFmtId="1" fontId="58" fillId="0" borderId="5">
      <alignment horizontal="right" vertical="center"/>
    </xf>
    <xf numFmtId="49" fontId="58" fillId="0" borderId="5">
      <alignment horizontal="left" vertical="center" wrapText="1"/>
    </xf>
    <xf numFmtId="49" fontId="56" fillId="0" borderId="5">
      <alignment horizontal="left" vertical="center" wrapText="1"/>
    </xf>
    <xf numFmtId="165" fontId="56" fillId="0" borderId="5">
      <alignment horizontal="right" vertical="center"/>
    </xf>
    <xf numFmtId="178" fontId="56" fillId="0" borderId="5">
      <alignment horizontal="right" vertical="center"/>
    </xf>
    <xf numFmtId="49" fontId="56" fillId="0" borderId="5">
      <alignment horizontal="right" vertical="center"/>
    </xf>
    <xf numFmtId="3" fontId="56" fillId="0" borderId="5">
      <alignment horizontal="right" vertical="center"/>
    </xf>
    <xf numFmtId="49" fontId="56" fillId="0" borderId="5">
      <alignment horizontal="center" vertical="center" wrapText="1"/>
    </xf>
    <xf numFmtId="1" fontId="56" fillId="0" borderId="5">
      <alignment horizontal="right" vertical="center"/>
    </xf>
    <xf numFmtId="49" fontId="56" fillId="0" borderId="5">
      <alignment horizontal="left" vertical="center" wrapText="1"/>
    </xf>
    <xf numFmtId="0" fontId="1" fillId="0" borderId="0"/>
    <xf numFmtId="0" fontId="1" fillId="0" borderId="0"/>
    <xf numFmtId="0" fontId="31" fillId="0" borderId="0"/>
    <xf numFmtId="3" fontId="30" fillId="0" borderId="0" applyFill="0" applyBorder="0" applyProtection="0"/>
    <xf numFmtId="179"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39" fillId="0" borderId="0"/>
    <xf numFmtId="0" fontId="36" fillId="0" borderId="0"/>
    <xf numFmtId="0" fontId="36" fillId="0" borderId="0"/>
    <xf numFmtId="0" fontId="34" fillId="0" borderId="0"/>
    <xf numFmtId="0" fontId="34" fillId="0" borderId="0"/>
    <xf numFmtId="0" fontId="36" fillId="0" borderId="0"/>
    <xf numFmtId="0" fontId="39" fillId="0" borderId="0"/>
    <xf numFmtId="0" fontId="36"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6"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4" fillId="0" borderId="0"/>
    <xf numFmtId="0" fontId="34" fillId="0" borderId="0"/>
    <xf numFmtId="0" fontId="39" fillId="0" borderId="0"/>
    <xf numFmtId="0" fontId="39" fillId="0" borderId="0"/>
    <xf numFmtId="0" fontId="39"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9" fillId="0" borderId="0"/>
    <xf numFmtId="0" fontId="36" fillId="0" borderId="0"/>
    <xf numFmtId="0" fontId="36" fillId="0" borderId="0"/>
    <xf numFmtId="0" fontId="34" fillId="0" borderId="0"/>
    <xf numFmtId="0" fontId="34" fillId="0" borderId="0"/>
    <xf numFmtId="0" fontId="34" fillId="0" borderId="0"/>
    <xf numFmtId="0" fontId="34"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6" fillId="0" borderId="0"/>
    <xf numFmtId="0" fontId="29" fillId="0" borderId="0"/>
    <xf numFmtId="0" fontId="34" fillId="0" borderId="0"/>
    <xf numFmtId="0" fontId="36" fillId="0" borderId="0"/>
    <xf numFmtId="0" fontId="36" fillId="0" borderId="0"/>
    <xf numFmtId="0" fontId="36" fillId="0" borderId="0"/>
    <xf numFmtId="0" fontId="36" fillId="0" borderId="0"/>
    <xf numFmtId="0" fontId="36" fillId="0" borderId="0"/>
    <xf numFmtId="0" fontId="34" fillId="0" borderId="0"/>
    <xf numFmtId="0" fontId="34" fillId="0" borderId="0"/>
    <xf numFmtId="0" fontId="34" fillId="0" borderId="0"/>
    <xf numFmtId="0" fontId="34" fillId="0" borderId="0"/>
    <xf numFmtId="0" fontId="29" fillId="0" borderId="0"/>
    <xf numFmtId="0" fontId="29" fillId="0" borderId="0"/>
    <xf numFmtId="0" fontId="29" fillId="0" borderId="0"/>
    <xf numFmtId="0" fontId="36" fillId="0" borderId="0"/>
    <xf numFmtId="0" fontId="34" fillId="0" borderId="0"/>
    <xf numFmtId="0" fontId="36" fillId="0" borderId="0"/>
    <xf numFmtId="0" fontId="36" fillId="0" borderId="0"/>
    <xf numFmtId="0" fontId="36" fillId="0" borderId="0"/>
    <xf numFmtId="0" fontId="34"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4" fillId="0" borderId="0"/>
    <xf numFmtId="0" fontId="11" fillId="0" borderId="0" applyFont="0" applyFill="0" applyBorder="0" applyAlignment="0" applyProtection="0"/>
    <xf numFmtId="0" fontId="11" fillId="0" borderId="0" applyFont="0" applyFill="0" applyBorder="0" applyAlignment="0" applyProtection="0"/>
    <xf numFmtId="0" fontId="11" fillId="0" borderId="0"/>
    <xf numFmtId="180" fontId="29" fillId="0" borderId="0">
      <alignment horizontal="center"/>
    </xf>
    <xf numFmtId="0" fontId="11" fillId="0" borderId="0"/>
    <xf numFmtId="0" fontId="64" fillId="31" borderId="0" applyNumberFormat="0" applyBorder="0" applyAlignment="0" applyProtection="0"/>
    <xf numFmtId="0" fontId="64" fillId="32" borderId="0" applyNumberFormat="0" applyBorder="0" applyAlignment="0" applyProtection="0"/>
    <xf numFmtId="0" fontId="64" fillId="33" borderId="0" applyNumberFormat="0" applyBorder="0" applyAlignment="0" applyProtection="0"/>
    <xf numFmtId="0" fontId="64" fillId="34" borderId="0" applyNumberFormat="0" applyBorder="0" applyAlignment="0" applyProtection="0"/>
    <xf numFmtId="0" fontId="64" fillId="35" borderId="0" applyNumberFormat="0" applyBorder="0" applyAlignment="0" applyProtection="0"/>
    <xf numFmtId="0" fontId="64" fillId="36" borderId="0" applyNumberFormat="0" applyBorder="0" applyAlignment="0" applyProtection="0"/>
    <xf numFmtId="0" fontId="64" fillId="37" borderId="0" applyNumberFormat="0" applyBorder="0" applyAlignment="0" applyProtection="0"/>
    <xf numFmtId="0" fontId="64" fillId="38" borderId="0" applyNumberFormat="0" applyBorder="0" applyAlignment="0" applyProtection="0"/>
    <xf numFmtId="0" fontId="64" fillId="39" borderId="0" applyNumberFormat="0" applyBorder="0" applyAlignment="0" applyProtection="0"/>
    <xf numFmtId="0" fontId="64" fillId="34" borderId="0" applyNumberFormat="0" applyBorder="0" applyAlignment="0" applyProtection="0"/>
    <xf numFmtId="0" fontId="64" fillId="37" borderId="0" applyNumberFormat="0" applyBorder="0" applyAlignment="0" applyProtection="0"/>
    <xf numFmtId="0" fontId="64" fillId="40" borderId="0" applyNumberFormat="0" applyBorder="0" applyAlignment="0" applyProtection="0"/>
    <xf numFmtId="0" fontId="65" fillId="41" borderId="0" applyNumberFormat="0" applyBorder="0" applyAlignment="0" applyProtection="0"/>
    <xf numFmtId="0" fontId="65" fillId="38" borderId="0" applyNumberFormat="0" applyBorder="0" applyAlignment="0" applyProtection="0"/>
    <xf numFmtId="0" fontId="65" fillId="39" borderId="0" applyNumberFormat="0" applyBorder="0" applyAlignment="0" applyProtection="0"/>
    <xf numFmtId="0" fontId="65" fillId="42" borderId="0" applyNumberFormat="0" applyBorder="0" applyAlignment="0" applyProtection="0"/>
    <xf numFmtId="0" fontId="65" fillId="43" borderId="0" applyNumberFormat="0" applyBorder="0" applyAlignment="0" applyProtection="0"/>
    <xf numFmtId="0" fontId="65" fillId="44" borderId="0" applyNumberFormat="0" applyBorder="0" applyAlignment="0" applyProtection="0"/>
    <xf numFmtId="0" fontId="65" fillId="45" borderId="0" applyNumberFormat="0" applyBorder="0" applyAlignment="0" applyProtection="0"/>
    <xf numFmtId="0" fontId="65" fillId="46" borderId="0" applyNumberFormat="0" applyBorder="0" applyAlignment="0" applyProtection="0"/>
    <xf numFmtId="0" fontId="65" fillId="47" borderId="0" applyNumberFormat="0" applyBorder="0" applyAlignment="0" applyProtection="0"/>
    <xf numFmtId="0" fontId="65" fillId="42" borderId="0" applyNumberFormat="0" applyBorder="0" applyAlignment="0" applyProtection="0"/>
    <xf numFmtId="0" fontId="65" fillId="43" borderId="0" applyNumberFormat="0" applyBorder="0" applyAlignment="0" applyProtection="0"/>
    <xf numFmtId="0" fontId="65" fillId="48" borderId="0" applyNumberFormat="0" applyBorder="0" applyAlignment="0" applyProtection="0"/>
    <xf numFmtId="0" fontId="66" fillId="32" borderId="0" applyNumberFormat="0" applyBorder="0" applyAlignment="0" applyProtection="0"/>
    <xf numFmtId="181" fontId="67" fillId="0" borderId="0"/>
    <xf numFmtId="182" fontId="67" fillId="0" borderId="0"/>
    <xf numFmtId="183" fontId="67" fillId="0" borderId="0"/>
    <xf numFmtId="181" fontId="67" fillId="0" borderId="21"/>
    <xf numFmtId="182" fontId="67" fillId="0" borderId="21"/>
    <xf numFmtId="183" fontId="67" fillId="0" borderId="21"/>
    <xf numFmtId="184" fontId="67" fillId="0" borderId="0"/>
    <xf numFmtId="185" fontId="67" fillId="0" borderId="0"/>
    <xf numFmtId="186" fontId="67" fillId="0" borderId="0"/>
    <xf numFmtId="184" fontId="67" fillId="0" borderId="21"/>
    <xf numFmtId="185" fontId="67" fillId="0" borderId="21"/>
    <xf numFmtId="186" fontId="67" fillId="0" borderId="21"/>
    <xf numFmtId="187" fontId="67" fillId="0" borderId="0">
      <alignment horizontal="right"/>
      <protection locked="0"/>
    </xf>
    <xf numFmtId="188" fontId="67" fillId="0" borderId="0">
      <alignment horizontal="right"/>
      <protection locked="0"/>
    </xf>
    <xf numFmtId="189" fontId="67" fillId="0" borderId="0"/>
    <xf numFmtId="190" fontId="67" fillId="0" borderId="0"/>
    <xf numFmtId="191" fontId="67" fillId="0" borderId="0"/>
    <xf numFmtId="189" fontId="67" fillId="0" borderId="21"/>
    <xf numFmtId="190" fontId="67" fillId="0" borderId="21"/>
    <xf numFmtId="191" fontId="67" fillId="0" borderId="21"/>
    <xf numFmtId="0" fontId="68" fillId="49" borderId="29" applyNumberFormat="0" applyAlignment="0" applyProtection="0"/>
    <xf numFmtId="0" fontId="69" fillId="50" borderId="30" applyNumberFormat="0" applyAlignment="0" applyProtection="0"/>
    <xf numFmtId="192" fontId="70" fillId="0" borderId="0"/>
    <xf numFmtId="192" fontId="70" fillId="0" borderId="0"/>
    <xf numFmtId="192" fontId="70" fillId="0" borderId="0"/>
    <xf numFmtId="192" fontId="70" fillId="0" borderId="0"/>
    <xf numFmtId="192" fontId="70" fillId="0" borderId="0"/>
    <xf numFmtId="192" fontId="70" fillId="0" borderId="0"/>
    <xf numFmtId="192" fontId="70" fillId="0" borderId="0"/>
    <xf numFmtId="192" fontId="70" fillId="0" borderId="0"/>
    <xf numFmtId="181" fontId="67" fillId="21" borderId="26">
      <protection locked="0"/>
    </xf>
    <xf numFmtId="182" fontId="67" fillId="21" borderId="26">
      <protection locked="0"/>
    </xf>
    <xf numFmtId="183" fontId="67" fillId="21" borderId="26">
      <protection locked="0"/>
    </xf>
    <xf numFmtId="193" fontId="67" fillId="21" borderId="26">
      <protection locked="0"/>
    </xf>
    <xf numFmtId="194" fontId="67" fillId="21" borderId="26">
      <protection locked="0"/>
    </xf>
    <xf numFmtId="195" fontId="67" fillId="21" borderId="26">
      <protection locked="0"/>
    </xf>
    <xf numFmtId="187" fontId="67" fillId="51" borderId="26">
      <alignment horizontal="right"/>
      <protection locked="0"/>
    </xf>
    <xf numFmtId="188" fontId="67" fillId="51" borderId="26">
      <alignment horizontal="right"/>
      <protection locked="0"/>
    </xf>
    <xf numFmtId="0" fontId="67" fillId="52" borderId="26">
      <alignment horizontal="left"/>
      <protection locked="0"/>
    </xf>
    <xf numFmtId="49" fontId="67" fillId="53" borderId="26">
      <alignment horizontal="left" vertical="top" wrapText="1"/>
      <protection locked="0"/>
    </xf>
    <xf numFmtId="189" fontId="67" fillId="21" borderId="26">
      <protection locked="0"/>
    </xf>
    <xf numFmtId="190" fontId="67" fillId="21" borderId="26">
      <protection locked="0"/>
    </xf>
    <xf numFmtId="191" fontId="67" fillId="21" borderId="26">
      <protection locked="0"/>
    </xf>
    <xf numFmtId="49" fontId="67" fillId="53" borderId="26">
      <alignment horizontal="left"/>
      <protection locked="0"/>
    </xf>
    <xf numFmtId="196" fontId="67" fillId="21" borderId="26">
      <alignment horizontal="left" indent="1"/>
      <protection locked="0"/>
    </xf>
    <xf numFmtId="197" fontId="11" fillId="0" borderId="0" applyFont="0" applyFill="0" applyBorder="0" applyAlignment="0" applyProtection="0"/>
    <xf numFmtId="198" fontId="11" fillId="0" borderId="0" applyFont="0" applyFill="0" applyBorder="0" applyAlignment="0" applyProtection="0"/>
    <xf numFmtId="0" fontId="71" fillId="0" borderId="0"/>
    <xf numFmtId="0" fontId="72" fillId="0" borderId="0" applyNumberFormat="0" applyFill="0" applyBorder="0" applyAlignment="0" applyProtection="0"/>
    <xf numFmtId="0" fontId="33" fillId="0" borderId="0"/>
    <xf numFmtId="0" fontId="45" fillId="0" borderId="0"/>
    <xf numFmtId="0" fontId="73" fillId="33" borderId="0" applyNumberFormat="0" applyBorder="0" applyAlignment="0" applyProtection="0"/>
    <xf numFmtId="38" fontId="74" fillId="54" borderId="0" applyNumberFormat="0" applyBorder="0" applyAlignment="0" applyProtection="0"/>
    <xf numFmtId="1" fontId="75" fillId="0" borderId="0" applyNumberFormat="0" applyAlignment="0">
      <alignment vertical="top"/>
    </xf>
    <xf numFmtId="0" fontId="76" fillId="0" borderId="31" applyNumberFormat="0" applyFill="0" applyAlignment="0" applyProtection="0"/>
    <xf numFmtId="0" fontId="77" fillId="55" borderId="0">
      <alignment vertical="center"/>
    </xf>
    <xf numFmtId="0" fontId="77" fillId="55" borderId="0">
      <alignment vertical="center"/>
    </xf>
    <xf numFmtId="0" fontId="78" fillId="0" borderId="32" applyNumberFormat="0" applyFill="0" applyAlignment="0" applyProtection="0"/>
    <xf numFmtId="0" fontId="79" fillId="0" borderId="33" applyNumberFormat="0" applyFill="0" applyAlignment="0" applyProtection="0"/>
    <xf numFmtId="0" fontId="79" fillId="0" borderId="0" applyNumberFormat="0" applyFill="0" applyBorder="0" applyAlignment="0" applyProtection="0"/>
    <xf numFmtId="3" fontId="35" fillId="0" borderId="0">
      <alignment vertical="top"/>
    </xf>
    <xf numFmtId="0" fontId="80" fillId="56" borderId="0"/>
    <xf numFmtId="0" fontId="81" fillId="57" borderId="0"/>
    <xf numFmtId="0" fontId="57" fillId="0" borderId="0"/>
    <xf numFmtId="0" fontId="82" fillId="36" borderId="29" applyNumberFormat="0" applyAlignment="0" applyProtection="0"/>
    <xf numFmtId="10" fontId="74" fillId="58" borderId="5" applyNumberFormat="0" applyBorder="0" applyAlignment="0" applyProtection="0"/>
    <xf numFmtId="0" fontId="67" fillId="0" borderId="0"/>
    <xf numFmtId="0" fontId="83" fillId="0" borderId="0"/>
    <xf numFmtId="0" fontId="84" fillId="0" borderId="0">
      <alignment horizontal="center"/>
    </xf>
    <xf numFmtId="0" fontId="85" fillId="0" borderId="34" applyNumberFormat="0" applyFill="0" applyAlignment="0" applyProtection="0"/>
    <xf numFmtId="0" fontId="11" fillId="0" borderId="0" applyFont="0" applyFill="0" applyBorder="0" applyAlignment="0" applyProtection="0"/>
    <xf numFmtId="199" fontId="11" fillId="0" borderId="0" applyFont="0" applyFill="0" applyBorder="0" applyAlignment="0" applyProtection="0"/>
    <xf numFmtId="0" fontId="86" fillId="59" borderId="0" applyNumberFormat="0" applyBorder="0" applyAlignment="0" applyProtection="0"/>
    <xf numFmtId="3" fontId="87" fillId="0" borderId="0" applyNumberFormat="0">
      <alignment horizontal="center"/>
    </xf>
    <xf numFmtId="0" fontId="11" fillId="0" borderId="0"/>
    <xf numFmtId="3" fontId="88" fillId="0" borderId="0">
      <alignment vertical="top"/>
    </xf>
    <xf numFmtId="0" fontId="89" fillId="49" borderId="35" applyNumberFormat="0" applyAlignment="0" applyProtection="0"/>
    <xf numFmtId="10" fontId="11" fillId="0" borderId="0" applyFont="0" applyFill="0" applyBorder="0" applyAlignment="0" applyProtection="0"/>
    <xf numFmtId="3" fontId="90" fillId="0" borderId="26" applyNumberFormat="0" applyAlignment="0">
      <alignment vertical="top"/>
    </xf>
    <xf numFmtId="0" fontId="45" fillId="0" borderId="36"/>
    <xf numFmtId="0" fontId="11" fillId="0" borderId="0"/>
    <xf numFmtId="0" fontId="91" fillId="54" borderId="5">
      <protection locked="0"/>
    </xf>
    <xf numFmtId="0" fontId="92" fillId="0" borderId="0">
      <alignment horizontal="center"/>
    </xf>
    <xf numFmtId="200" fontId="92" fillId="0" borderId="0">
      <alignment horizontal="center"/>
    </xf>
    <xf numFmtId="0" fontId="93" fillId="0" borderId="0" applyNumberFormat="0" applyFill="0" applyBorder="0" applyAlignment="0" applyProtection="0"/>
    <xf numFmtId="0" fontId="94" fillId="0" borderId="37" applyNumberFormat="0" applyFill="0" applyAlignment="0" applyProtection="0"/>
    <xf numFmtId="201" fontId="29" fillId="0" borderId="0">
      <alignment horizontal="left"/>
    </xf>
    <xf numFmtId="202" fontId="11" fillId="0" borderId="0" applyFont="0" applyFill="0" applyBorder="0" applyAlignment="0" applyProtection="0"/>
    <xf numFmtId="203" fontId="11" fillId="0" borderId="0" applyFont="0" applyFill="0" applyBorder="0" applyAlignment="0" applyProtection="0"/>
    <xf numFmtId="0" fontId="9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3" fontId="96" fillId="0" borderId="25" applyFont="0" applyBorder="0">
      <alignment horizontal="right"/>
      <protection locked="0"/>
    </xf>
    <xf numFmtId="167" fontId="29" fillId="0" borderId="0" applyFont="0" applyFill="0" applyBorder="0" applyAlignment="0" applyProtection="0"/>
    <xf numFmtId="0" fontId="1" fillId="0" borderId="0"/>
    <xf numFmtId="9" fontId="1" fillId="0" borderId="0" applyFont="0" applyFill="0" applyBorder="0" applyAlignment="0" applyProtection="0"/>
    <xf numFmtId="0" fontId="34" fillId="0" borderId="0"/>
    <xf numFmtId="0" fontId="29" fillId="0" borderId="0"/>
    <xf numFmtId="0" fontId="11" fillId="0" borderId="0"/>
    <xf numFmtId="0" fontId="11" fillId="0" borderId="0"/>
    <xf numFmtId="0" fontId="1" fillId="0" borderId="0"/>
    <xf numFmtId="0" fontId="1" fillId="0" borderId="0"/>
    <xf numFmtId="0" fontId="26"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3" fillId="0" borderId="0"/>
    <xf numFmtId="0" fontId="97" fillId="0" borderId="38" applyProtection="0">
      <alignment horizontal="justify" vertical="center"/>
    </xf>
    <xf numFmtId="167" fontId="1" fillId="0" borderId="0" applyFont="0" applyFill="0" applyBorder="0" applyAlignment="0" applyProtection="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204" fontId="98" fillId="0" borderId="0"/>
    <xf numFmtId="0" fontId="1" fillId="11" borderId="0" applyNumberFormat="0" applyBorder="0" applyAlignment="0" applyProtection="0"/>
    <xf numFmtId="0" fontId="1" fillId="8" borderId="0" applyNumberFormat="0" applyBorder="0" applyAlignment="0" applyProtection="0"/>
    <xf numFmtId="0" fontId="29" fillId="0" borderId="0"/>
    <xf numFmtId="0" fontId="1" fillId="2" borderId="0" applyNumberFormat="0" applyBorder="0" applyAlignment="0" applyProtection="0"/>
    <xf numFmtId="0" fontId="1" fillId="5" borderId="0" applyNumberFormat="0" applyBorder="0" applyAlignment="0" applyProtection="0"/>
    <xf numFmtId="0" fontId="29" fillId="0" borderId="0"/>
    <xf numFmtId="0" fontId="1" fillId="14" borderId="0" applyNumberFormat="0" applyBorder="0" applyAlignment="0" applyProtection="0"/>
    <xf numFmtId="0" fontId="1" fillId="0" borderId="0"/>
    <xf numFmtId="0" fontId="1" fillId="0" borderId="0"/>
    <xf numFmtId="3" fontId="100" fillId="0" borderId="5">
      <alignment horizontal="right" vertical="center"/>
    </xf>
    <xf numFmtId="0" fontId="1" fillId="3" borderId="0" applyNumberFormat="0" applyBorder="0" applyAlignment="0" applyProtection="0"/>
    <xf numFmtId="0" fontId="27" fillId="7" borderId="0" applyNumberFormat="0" applyBorder="0" applyAlignment="0" applyProtection="0"/>
    <xf numFmtId="0" fontId="1" fillId="0" borderId="0"/>
    <xf numFmtId="0" fontId="1" fillId="0" borderId="0"/>
    <xf numFmtId="0" fontId="1" fillId="0" borderId="0"/>
    <xf numFmtId="0" fontId="1" fillId="0" borderId="0"/>
    <xf numFmtId="0" fontId="27" fillId="19" borderId="0" applyNumberFormat="0" applyBorder="0" applyAlignment="0" applyProtection="0"/>
    <xf numFmtId="0" fontId="1" fillId="0" borderId="0"/>
    <xf numFmtId="0" fontId="1" fillId="0" borderId="0"/>
    <xf numFmtId="0" fontId="1" fillId="0" borderId="0"/>
    <xf numFmtId="0" fontId="1" fillId="0" borderId="0"/>
    <xf numFmtId="0" fontId="29" fillId="0" borderId="0"/>
    <xf numFmtId="0" fontId="1" fillId="0" borderId="0"/>
    <xf numFmtId="0" fontId="1" fillId="0" borderId="0"/>
    <xf numFmtId="0" fontId="1" fillId="0" borderId="0"/>
    <xf numFmtId="167" fontId="99" fillId="0" borderId="0" applyFont="0" applyFill="0" applyBorder="0" applyAlignment="0" applyProtection="0"/>
    <xf numFmtId="167" fontId="1" fillId="0" borderId="0" applyFont="0" applyFill="0" applyBorder="0" applyAlignment="0" applyProtection="0"/>
    <xf numFmtId="0" fontId="1" fillId="0" borderId="0"/>
    <xf numFmtId="0" fontId="1" fillId="6" borderId="0" applyNumberFormat="0" applyBorder="0" applyAlignment="0" applyProtection="0"/>
    <xf numFmtId="0" fontId="1" fillId="0" borderId="0"/>
    <xf numFmtId="0" fontId="1" fillId="15" borderId="0" applyNumberFormat="0" applyBorder="0" applyAlignment="0" applyProtection="0"/>
    <xf numFmtId="0" fontId="1" fillId="0" borderId="0"/>
    <xf numFmtId="0" fontId="1" fillId="0" borderId="0"/>
    <xf numFmtId="0" fontId="1" fillId="0" borderId="0"/>
    <xf numFmtId="0" fontId="11" fillId="0" borderId="0"/>
    <xf numFmtId="0" fontId="27" fillId="4" borderId="0" applyNumberFormat="0" applyBorder="0" applyAlignment="0" applyProtection="0"/>
    <xf numFmtId="0" fontId="1" fillId="18" borderId="0" applyNumberFormat="0" applyBorder="0" applyAlignment="0" applyProtection="0"/>
    <xf numFmtId="9" fontId="1" fillId="0" borderId="0" applyFont="0" applyFill="0" applyBorder="0" applyAlignment="0" applyProtection="0"/>
    <xf numFmtId="0" fontId="27" fillId="10" borderId="0" applyNumberFormat="0" applyBorder="0" applyAlignment="0" applyProtection="0"/>
    <xf numFmtId="167" fontId="29" fillId="0" borderId="0" applyFont="0" applyFill="0" applyBorder="0" applyAlignment="0" applyProtection="0"/>
    <xf numFmtId="49" fontId="100" fillId="0" borderId="5">
      <alignment horizontal="left" vertical="center"/>
    </xf>
    <xf numFmtId="0" fontId="1" fillId="17" borderId="0" applyNumberFormat="0" applyBorder="0" applyAlignment="0" applyProtection="0"/>
    <xf numFmtId="0" fontId="1" fillId="0" borderId="0"/>
    <xf numFmtId="178" fontId="100" fillId="0" borderId="5">
      <alignment horizontal="right" vertical="center"/>
    </xf>
    <xf numFmtId="0" fontId="27" fillId="16" borderId="0" applyNumberFormat="0" applyBorder="0" applyAlignment="0" applyProtection="0"/>
    <xf numFmtId="0" fontId="1" fillId="0" borderId="0"/>
    <xf numFmtId="0" fontId="1" fillId="0" borderId="0"/>
    <xf numFmtId="9" fontId="26" fillId="0" borderId="0" applyFont="0" applyFill="0" applyBorder="0" applyAlignment="0" applyProtection="0"/>
    <xf numFmtId="0" fontId="1" fillId="0" borderId="0"/>
    <xf numFmtId="0" fontId="1" fillId="0" borderId="0"/>
    <xf numFmtId="0" fontId="1" fillId="0" borderId="0"/>
    <xf numFmtId="0" fontId="1" fillId="0" borderId="0"/>
    <xf numFmtId="0" fontId="27" fillId="13" borderId="0" applyNumberFormat="0" applyBorder="0" applyAlignment="0" applyProtection="0"/>
    <xf numFmtId="0" fontId="1" fillId="0" borderId="0"/>
    <xf numFmtId="0" fontId="1" fillId="9" borderId="0" applyNumberFormat="0" applyBorder="0" applyAlignment="0" applyProtection="0"/>
    <xf numFmtId="0" fontId="1" fillId="0" borderId="0"/>
    <xf numFmtId="0" fontId="1" fillId="0" borderId="0"/>
    <xf numFmtId="43" fontId="26" fillId="0" borderId="0" applyFont="0" applyFill="0" applyBorder="0" applyAlignment="0" applyProtection="0"/>
    <xf numFmtId="0" fontId="1" fillId="1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9" fontId="29" fillId="0" borderId="0" applyFont="0" applyFill="0" applyBorder="0" applyAlignment="0" applyProtection="0"/>
  </cellStyleXfs>
  <cellXfs count="184">
    <xf numFmtId="0" fontId="0" fillId="0" borderId="0" xfId="0"/>
    <xf numFmtId="0" fontId="8" fillId="0" borderId="0" xfId="0" applyFont="1" applyFill="1"/>
    <xf numFmtId="0" fontId="8" fillId="0" borderId="0" xfId="0" applyFont="1" applyFill="1" applyAlignment="1">
      <alignment horizontal="left"/>
    </xf>
    <xf numFmtId="0" fontId="0" fillId="0" borderId="0" xfId="0" applyFill="1"/>
    <xf numFmtId="0" fontId="9" fillId="0" borderId="0" xfId="0" applyFont="1" applyFill="1" applyBorder="1" applyAlignment="1">
      <alignment wrapText="1"/>
    </xf>
    <xf numFmtId="0" fontId="8" fillId="0" borderId="0" xfId="0" applyFont="1" applyFill="1" applyBorder="1" applyAlignment="1">
      <alignment wrapText="1"/>
    </xf>
    <xf numFmtId="0" fontId="8" fillId="0" borderId="5" xfId="0" applyFont="1" applyFill="1" applyBorder="1" applyAlignment="1">
      <alignment horizontal="center" vertical="center"/>
    </xf>
    <xf numFmtId="0" fontId="8" fillId="0" borderId="5" xfId="0" applyFont="1" applyFill="1" applyBorder="1" applyAlignment="1">
      <alignment horizontal="center" vertical="center" wrapText="1"/>
    </xf>
    <xf numFmtId="0" fontId="13" fillId="0" borderId="0" xfId="0" applyFont="1"/>
    <xf numFmtId="0" fontId="13" fillId="0" borderId="0" xfId="0" applyFont="1" applyAlignment="1">
      <alignment horizontal="right"/>
    </xf>
    <xf numFmtId="0" fontId="13" fillId="0" borderId="0" xfId="0" applyFont="1" applyFill="1"/>
    <xf numFmtId="0" fontId="12" fillId="0" borderId="0" xfId="2" applyFont="1" applyFill="1"/>
    <xf numFmtId="49" fontId="11" fillId="0" borderId="0" xfId="2" applyNumberFormat="1" applyFont="1" applyFill="1" applyAlignment="1">
      <alignment horizontal="center" vertical="center" wrapText="1"/>
    </xf>
    <xf numFmtId="4" fontId="11" fillId="0" borderId="2" xfId="3" applyNumberFormat="1" applyFont="1" applyFill="1" applyBorder="1" applyAlignment="1">
      <alignment vertical="center" wrapText="1"/>
    </xf>
    <xf numFmtId="49" fontId="12" fillId="0" borderId="2" xfId="0" applyNumberFormat="1" applyFont="1" applyFill="1" applyBorder="1" applyAlignment="1">
      <alignment horizontal="center" vertical="center" wrapText="1"/>
    </xf>
    <xf numFmtId="0" fontId="11" fillId="0" borderId="2" xfId="3" applyFont="1" applyFill="1" applyBorder="1" applyAlignment="1">
      <alignment horizontal="center" vertical="center" wrapText="1"/>
    </xf>
    <xf numFmtId="0" fontId="11" fillId="0" borderId="2" xfId="3" applyFont="1" applyFill="1" applyBorder="1" applyAlignment="1">
      <alignment horizontal="center" wrapText="1"/>
    </xf>
    <xf numFmtId="4" fontId="12" fillId="0" borderId="2" xfId="2" applyNumberFormat="1" applyFont="1" applyFill="1" applyBorder="1"/>
    <xf numFmtId="0" fontId="11" fillId="0" borderId="9" xfId="3" applyFont="1" applyFill="1" applyBorder="1" applyAlignment="1">
      <alignment horizontal="center" vertical="center"/>
    </xf>
    <xf numFmtId="0" fontId="11" fillId="0" borderId="9" xfId="3" applyFont="1" applyFill="1" applyBorder="1" applyAlignment="1">
      <alignment wrapText="1"/>
    </xf>
    <xf numFmtId="49" fontId="12" fillId="0" borderId="9" xfId="0" applyNumberFormat="1" applyFont="1" applyFill="1" applyBorder="1" applyAlignment="1">
      <alignment horizontal="center" vertical="center" wrapText="1"/>
    </xf>
    <xf numFmtId="4" fontId="11" fillId="0" borderId="9" xfId="3" applyNumberFormat="1" applyFont="1" applyFill="1" applyBorder="1" applyAlignment="1">
      <alignment horizontal="right" vertical="center" wrapText="1"/>
    </xf>
    <xf numFmtId="0" fontId="11" fillId="0" borderId="2" xfId="3" applyFont="1" applyFill="1" applyBorder="1" applyAlignment="1">
      <alignment horizontal="center" vertical="center"/>
    </xf>
    <xf numFmtId="0" fontId="11" fillId="0" borderId="2" xfId="3" applyFont="1" applyFill="1" applyBorder="1" applyAlignment="1">
      <alignment wrapText="1"/>
    </xf>
    <xf numFmtId="4" fontId="11" fillId="0" borderId="2" xfId="3" applyNumberFormat="1" applyFont="1" applyFill="1" applyBorder="1" applyAlignment="1">
      <alignment horizontal="right" vertical="center" wrapText="1"/>
    </xf>
    <xf numFmtId="49" fontId="11" fillId="0" borderId="2" xfId="3" applyNumberFormat="1" applyFont="1" applyFill="1" applyBorder="1" applyAlignment="1">
      <alignment horizontal="center" vertical="center"/>
    </xf>
    <xf numFmtId="0" fontId="11" fillId="0" borderId="2" xfId="3" applyFont="1" applyFill="1" applyBorder="1" applyAlignment="1">
      <alignment horizontal="left" wrapText="1"/>
    </xf>
    <xf numFmtId="164" fontId="11" fillId="0" borderId="2" xfId="3" applyNumberFormat="1" applyFont="1" applyFill="1" applyBorder="1" applyAlignment="1">
      <alignment horizontal="right" vertical="center" wrapText="1"/>
    </xf>
    <xf numFmtId="0" fontId="11" fillId="0" borderId="2" xfId="3" applyFont="1" applyFill="1" applyBorder="1" applyAlignment="1">
      <alignment horizontal="right" vertical="center" wrapText="1"/>
    </xf>
    <xf numFmtId="0" fontId="11" fillId="0" borderId="2" xfId="3" applyFont="1" applyFill="1" applyBorder="1" applyAlignment="1">
      <alignment horizontal="right" wrapText="1"/>
    </xf>
    <xf numFmtId="49" fontId="11" fillId="0" borderId="7" xfId="3" applyNumberFormat="1" applyFont="1" applyFill="1" applyBorder="1" applyAlignment="1">
      <alignment horizontal="center" vertical="center"/>
    </xf>
    <xf numFmtId="0" fontId="8" fillId="0" borderId="5" xfId="0" applyFont="1" applyFill="1" applyBorder="1" applyAlignment="1">
      <alignment horizontal="center" vertical="top" wrapText="1"/>
    </xf>
    <xf numFmtId="0" fontId="13" fillId="0" borderId="11" xfId="0" applyFont="1" applyBorder="1" applyAlignment="1">
      <alignment horizontal="center" vertical="center" wrapText="1"/>
    </xf>
    <xf numFmtId="0" fontId="13" fillId="0" borderId="4" xfId="0" applyFont="1" applyBorder="1" applyAlignment="1">
      <alignment vertical="center" wrapText="1"/>
    </xf>
    <xf numFmtId="0" fontId="13" fillId="0" borderId="9" xfId="0" applyFont="1" applyBorder="1" applyAlignment="1">
      <alignment vertical="center" wrapText="1"/>
    </xf>
    <xf numFmtId="0" fontId="13" fillId="0" borderId="15" xfId="0" applyFont="1" applyBorder="1" applyAlignment="1">
      <alignment horizontal="center" vertical="center" wrapText="1"/>
    </xf>
    <xf numFmtId="0" fontId="13" fillId="0" borderId="16" xfId="0" applyFont="1" applyBorder="1" applyAlignment="1">
      <alignment horizontal="center" vertical="center" wrapText="1"/>
    </xf>
    <xf numFmtId="0" fontId="17" fillId="0" borderId="17" xfId="0" applyFont="1" applyBorder="1" applyAlignment="1">
      <alignment horizontal="center" vertical="center" wrapText="1"/>
    </xf>
    <xf numFmtId="0" fontId="13" fillId="0" borderId="18"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20" xfId="0" applyFont="1" applyBorder="1" applyAlignment="1">
      <alignment horizontal="center" vertical="center" wrapText="1"/>
    </xf>
    <xf numFmtId="0" fontId="5" fillId="0" borderId="6" xfId="0" applyFont="1" applyFill="1" applyBorder="1" applyAlignment="1">
      <alignment horizontal="center" vertical="center" wrapText="1" readingOrder="1"/>
    </xf>
    <xf numFmtId="0" fontId="4" fillId="0" borderId="6" xfId="0" applyFont="1" applyFill="1" applyBorder="1" applyAlignment="1">
      <alignment horizontal="left" vertical="center" wrapText="1" readingOrder="1"/>
    </xf>
    <xf numFmtId="0" fontId="8" fillId="0" borderId="6" xfId="0" applyFont="1" applyFill="1" applyBorder="1" applyAlignment="1">
      <alignment horizontal="left" vertical="center" wrapText="1" readingOrder="1"/>
    </xf>
    <xf numFmtId="0" fontId="9" fillId="0" borderId="6" xfId="0" applyFont="1" applyFill="1" applyBorder="1" applyAlignment="1">
      <alignment horizontal="left" vertical="center" wrapText="1" readingOrder="1"/>
    </xf>
    <xf numFmtId="0" fontId="6" fillId="0" borderId="6" xfId="0" applyFont="1" applyFill="1" applyBorder="1" applyAlignment="1">
      <alignment horizontal="left" vertical="center" wrapText="1" readingOrder="1"/>
    </xf>
    <xf numFmtId="0" fontId="18" fillId="0" borderId="0" xfId="0" applyFont="1" applyAlignment="1">
      <alignment horizontal="center" vertical="top" wrapText="1"/>
    </xf>
    <xf numFmtId="0" fontId="13" fillId="0" borderId="0" xfId="0" applyFont="1" applyAlignment="1">
      <alignment vertical="top" wrapText="1"/>
    </xf>
    <xf numFmtId="0" fontId="13" fillId="0" borderId="0" xfId="0" applyFont="1" applyAlignment="1">
      <alignment horizontal="justify" vertical="top" wrapText="1"/>
    </xf>
    <xf numFmtId="0" fontId="17" fillId="0" borderId="0" xfId="0" applyFont="1" applyAlignment="1">
      <alignment horizontal="center"/>
    </xf>
    <xf numFmtId="0" fontId="12" fillId="0" borderId="0" xfId="4" applyFont="1" applyFill="1" applyAlignment="1">
      <alignment vertical="top" wrapText="1"/>
    </xf>
    <xf numFmtId="0" fontId="20" fillId="0" borderId="0" xfId="4" applyFont="1" applyFill="1" applyAlignment="1">
      <alignment vertical="top" wrapText="1"/>
    </xf>
    <xf numFmtId="0" fontId="11" fillId="0" borderId="0" xfId="4" applyFont="1" applyFill="1"/>
    <xf numFmtId="0" fontId="21" fillId="0" borderId="0" xfId="4" applyFont="1" applyFill="1" applyAlignment="1">
      <alignment vertical="top" wrapText="1"/>
    </xf>
    <xf numFmtId="0" fontId="21" fillId="0" borderId="0" xfId="4" applyFont="1" applyFill="1" applyAlignment="1">
      <alignment wrapText="1"/>
    </xf>
    <xf numFmtId="0" fontId="12" fillId="0" borderId="0" xfId="4" applyFont="1" applyFill="1" applyAlignment="1">
      <alignment wrapText="1"/>
    </xf>
    <xf numFmtId="0" fontId="12" fillId="0" borderId="0" xfId="4" applyFont="1" applyFill="1" applyAlignment="1">
      <alignment horizontal="center" vertical="top" wrapText="1"/>
    </xf>
    <xf numFmtId="0" fontId="8" fillId="0" borderId="5" xfId="0" applyFont="1" applyFill="1" applyBorder="1" applyAlignment="1">
      <alignment horizontal="center" vertical="center" readingOrder="1"/>
    </xf>
    <xf numFmtId="0" fontId="8" fillId="0" borderId="0" xfId="0" applyFont="1" applyFill="1" applyAlignment="1">
      <alignment vertical="center" readingOrder="1"/>
    </xf>
    <xf numFmtId="49" fontId="11" fillId="0" borderId="1" xfId="3" applyNumberFormat="1" applyFont="1" applyFill="1" applyBorder="1" applyAlignment="1">
      <alignment horizontal="center" vertical="center"/>
    </xf>
    <xf numFmtId="0" fontId="8" fillId="0" borderId="0" xfId="0" applyFont="1" applyFill="1" applyAlignment="1">
      <alignment horizontal="right"/>
    </xf>
    <xf numFmtId="0" fontId="0" fillId="0" borderId="5" xfId="0" applyFill="1" applyBorder="1" applyAlignment="1">
      <alignment horizontal="center" vertical="center" wrapText="1"/>
    </xf>
    <xf numFmtId="0" fontId="13" fillId="0" borderId="0" xfId="0" applyFont="1" applyFill="1" applyAlignment="1">
      <alignment horizontal="left"/>
    </xf>
    <xf numFmtId="0" fontId="13" fillId="0" borderId="0" xfId="0" applyFont="1" applyFill="1" applyAlignment="1">
      <alignment horizontal="right"/>
    </xf>
    <xf numFmtId="0" fontId="30" fillId="0" borderId="5" xfId="6" applyNumberFormat="1" applyFont="1" applyFill="1" applyBorder="1" applyAlignment="1" applyProtection="1">
      <alignment horizontal="center" vertical="center" wrapText="1"/>
    </xf>
    <xf numFmtId="165" fontId="30" fillId="0" borderId="5" xfId="6" applyNumberFormat="1" applyFont="1" applyFill="1" applyBorder="1" applyAlignment="1" applyProtection="1">
      <alignment horizontal="center" vertical="center" wrapText="1"/>
    </xf>
    <xf numFmtId="0" fontId="101" fillId="60" borderId="5" xfId="6" applyNumberFormat="1" applyFont="1" applyFill="1" applyBorder="1" applyAlignment="1" applyProtection="1">
      <alignment horizontal="center" vertical="center" wrapText="1"/>
    </xf>
    <xf numFmtId="165" fontId="101" fillId="60" borderId="5" xfId="6" applyNumberFormat="1" applyFont="1" applyFill="1" applyBorder="1" applyAlignment="1" applyProtection="1">
      <alignment horizontal="center" vertical="center" wrapText="1"/>
    </xf>
    <xf numFmtId="165" fontId="30" fillId="60" borderId="5" xfId="6" applyNumberFormat="1" applyFont="1" applyFill="1" applyBorder="1" applyAlignment="1" applyProtection="1">
      <alignment horizontal="center" vertical="center" wrapText="1"/>
    </xf>
    <xf numFmtId="0" fontId="30" fillId="60" borderId="5" xfId="6" applyNumberFormat="1" applyFont="1" applyFill="1" applyBorder="1" applyAlignment="1" applyProtection="1">
      <alignment horizontal="center" vertical="center" wrapText="1"/>
    </xf>
    <xf numFmtId="49" fontId="30" fillId="0" borderId="5" xfId="6" applyNumberFormat="1" applyFont="1" applyFill="1" applyBorder="1" applyAlignment="1" applyProtection="1">
      <alignment horizontal="center" vertical="center" wrapText="1"/>
    </xf>
    <xf numFmtId="0" fontId="101" fillId="0" borderId="5" xfId="6" applyNumberFormat="1" applyFont="1" applyFill="1" applyBorder="1" applyAlignment="1" applyProtection="1">
      <alignment horizontal="center" vertical="center" wrapText="1"/>
    </xf>
    <xf numFmtId="165" fontId="101" fillId="0" borderId="5" xfId="6" applyNumberFormat="1" applyFont="1" applyFill="1" applyBorder="1" applyAlignment="1" applyProtection="1">
      <alignment horizontal="center" vertical="center" wrapText="1"/>
    </xf>
    <xf numFmtId="0" fontId="101" fillId="0" borderId="5" xfId="6" applyNumberFormat="1" applyFont="1" applyFill="1" applyBorder="1" applyAlignment="1" applyProtection="1">
      <alignment vertical="center" wrapText="1"/>
    </xf>
    <xf numFmtId="0" fontId="30" fillId="0" borderId="5" xfId="6" applyNumberFormat="1" applyFont="1" applyFill="1" applyBorder="1" applyAlignment="1" applyProtection="1">
      <alignment horizontal="center" vertical="distributed" wrapText="1"/>
    </xf>
    <xf numFmtId="0" fontId="35" fillId="22" borderId="5" xfId="605" applyFont="1" applyFill="1" applyBorder="1" applyAlignment="1">
      <alignment horizontal="center" vertical="center" wrapText="1"/>
    </xf>
    <xf numFmtId="1" fontId="30" fillId="0" borderId="5" xfId="6" applyNumberFormat="1" applyFont="1" applyFill="1" applyBorder="1" applyAlignment="1" applyProtection="1">
      <alignment horizontal="center" vertical="center" wrapText="1"/>
    </xf>
    <xf numFmtId="0" fontId="17" fillId="0" borderId="0" xfId="0" applyFont="1" applyAlignment="1">
      <alignment horizontal="center" vertical="center"/>
    </xf>
    <xf numFmtId="0" fontId="18" fillId="0" borderId="0" xfId="0" applyFont="1" applyAlignment="1">
      <alignment horizontal="center" vertical="center"/>
    </xf>
    <xf numFmtId="0" fontId="13" fillId="0" borderId="12" xfId="0" applyFont="1" applyBorder="1" applyAlignment="1">
      <alignment horizontal="center" vertical="center" wrapText="1"/>
    </xf>
    <xf numFmtId="0" fontId="102" fillId="0" borderId="5" xfId="1" applyFont="1" applyFill="1" applyBorder="1" applyAlignment="1">
      <alignment horizontal="center" vertical="center" wrapText="1" readingOrder="1"/>
    </xf>
    <xf numFmtId="0" fontId="102" fillId="0" borderId="5" xfId="1" applyFont="1" applyBorder="1" applyAlignment="1">
      <alignment horizontal="center" vertical="center" wrapText="1" readingOrder="1"/>
    </xf>
    <xf numFmtId="49" fontId="11" fillId="0" borderId="41" xfId="3" applyNumberFormat="1" applyFont="1" applyFill="1" applyBorder="1" applyAlignment="1">
      <alignment horizontal="center" vertical="center"/>
    </xf>
    <xf numFmtId="0" fontId="11" fillId="0" borderId="3" xfId="3" applyFont="1" applyFill="1" applyBorder="1" applyAlignment="1">
      <alignment horizontal="center" vertical="center"/>
    </xf>
    <xf numFmtId="0" fontId="11" fillId="0" borderId="3" xfId="3" applyFont="1" applyFill="1" applyBorder="1" applyAlignment="1">
      <alignment wrapText="1"/>
    </xf>
    <xf numFmtId="0" fontId="11" fillId="0" borderId="3" xfId="3" applyFont="1" applyFill="1" applyBorder="1" applyAlignment="1">
      <alignment horizontal="center" wrapText="1"/>
    </xf>
    <xf numFmtId="4" fontId="11" fillId="0" borderId="3" xfId="3" applyNumberFormat="1" applyFont="1" applyFill="1" applyBorder="1" applyAlignment="1">
      <alignment wrapText="1"/>
    </xf>
    <xf numFmtId="0" fontId="103" fillId="0" borderId="0" xfId="0" applyFont="1" applyAlignment="1">
      <alignment horizontal="right"/>
    </xf>
    <xf numFmtId="0" fontId="101" fillId="0" borderId="0" xfId="18" applyFont="1" applyFill="1" applyAlignment="1">
      <alignment vertical="top" wrapText="1"/>
    </xf>
    <xf numFmtId="165" fontId="105" fillId="0" borderId="5" xfId="18" applyNumberFormat="1" applyFont="1" applyFill="1" applyBorder="1" applyAlignment="1">
      <alignment horizontal="center" vertical="center" wrapText="1"/>
    </xf>
    <xf numFmtId="2" fontId="105" fillId="0" borderId="5" xfId="18" applyNumberFormat="1" applyFont="1" applyFill="1" applyBorder="1" applyAlignment="1">
      <alignment horizontal="center" vertical="center" wrapText="1"/>
    </xf>
    <xf numFmtId="0" fontId="105" fillId="0" borderId="5" xfId="18" applyFont="1" applyFill="1" applyBorder="1" applyAlignment="1">
      <alignment horizontal="center" vertical="center" wrapText="1"/>
    </xf>
    <xf numFmtId="0" fontId="103" fillId="0" borderId="0" xfId="0" applyFont="1"/>
    <xf numFmtId="165" fontId="101" fillId="0" borderId="0" xfId="18" applyNumberFormat="1" applyFont="1" applyFill="1" applyAlignment="1">
      <alignment vertical="top" wrapText="1"/>
    </xf>
    <xf numFmtId="2" fontId="101" fillId="0" borderId="0" xfId="18" applyNumberFormat="1" applyFont="1" applyFill="1" applyAlignment="1">
      <alignment horizontal="center" vertical="top" wrapText="1"/>
    </xf>
    <xf numFmtId="0" fontId="104" fillId="0" borderId="5" xfId="0" applyFont="1" applyBorder="1" applyAlignment="1">
      <alignment horizontal="center"/>
    </xf>
    <xf numFmtId="0" fontId="104" fillId="0" borderId="0" xfId="0" applyFont="1"/>
    <xf numFmtId="0" fontId="101" fillId="0" borderId="5" xfId="6" applyNumberFormat="1" applyFont="1" applyFill="1" applyBorder="1" applyAlignment="1" applyProtection="1">
      <alignment horizontal="center" vertical="center"/>
    </xf>
    <xf numFmtId="0" fontId="103" fillId="0" borderId="5" xfId="0" applyFont="1" applyBorder="1" applyAlignment="1">
      <alignment horizontal="center" vertical="center"/>
    </xf>
    <xf numFmtId="1" fontId="103" fillId="0" borderId="5" xfId="0" applyNumberFormat="1" applyFont="1" applyBorder="1" applyAlignment="1">
      <alignment horizontal="center" vertical="center"/>
    </xf>
    <xf numFmtId="0" fontId="103" fillId="0" borderId="0" xfId="0" applyFont="1" applyAlignment="1">
      <alignment horizontal="center"/>
    </xf>
    <xf numFmtId="0" fontId="101" fillId="0" borderId="0" xfId="18" applyFont="1" applyFill="1" applyAlignment="1">
      <alignment horizontal="center" vertical="top" wrapText="1"/>
    </xf>
    <xf numFmtId="0" fontId="30" fillId="22" borderId="5" xfId="6" applyNumberFormat="1" applyFont="1" applyFill="1" applyBorder="1" applyAlignment="1" applyProtection="1">
      <alignment horizontal="center" vertical="center" wrapText="1"/>
    </xf>
    <xf numFmtId="205" fontId="30" fillId="0" borderId="5" xfId="6" applyNumberFormat="1" applyFont="1" applyFill="1" applyBorder="1" applyAlignment="1" applyProtection="1">
      <alignment horizontal="center" vertical="center"/>
    </xf>
    <xf numFmtId="0" fontId="105" fillId="0" borderId="23" xfId="18" applyFont="1" applyFill="1" applyBorder="1" applyAlignment="1">
      <alignment horizontal="center" vertical="center" wrapText="1"/>
    </xf>
    <xf numFmtId="0" fontId="101" fillId="0" borderId="23" xfId="18" applyFont="1" applyFill="1" applyBorder="1" applyAlignment="1">
      <alignment horizontal="center" vertical="center" wrapText="1"/>
    </xf>
    <xf numFmtId="14" fontId="105" fillId="0" borderId="23" xfId="18" applyNumberFormat="1" applyFont="1" applyFill="1" applyBorder="1" applyAlignment="1">
      <alignment horizontal="center" vertical="center" wrapText="1"/>
    </xf>
    <xf numFmtId="165" fontId="105" fillId="0" borderId="23" xfId="18" applyNumberFormat="1" applyFont="1" applyFill="1" applyBorder="1" applyAlignment="1">
      <alignment horizontal="center" vertical="center" wrapText="1"/>
    </xf>
    <xf numFmtId="2" fontId="105" fillId="0" borderId="23" xfId="18" applyNumberFormat="1" applyFont="1" applyFill="1" applyBorder="1" applyAlignment="1">
      <alignment horizontal="center" vertical="center" wrapText="1"/>
    </xf>
    <xf numFmtId="0" fontId="105" fillId="0" borderId="24" xfId="18" applyFont="1" applyFill="1" applyBorder="1" applyAlignment="1">
      <alignment horizontal="center" vertical="center" wrapText="1"/>
    </xf>
    <xf numFmtId="0" fontId="101" fillId="0" borderId="7" xfId="18" applyFont="1" applyFill="1" applyBorder="1" applyAlignment="1">
      <alignment horizontal="center" vertical="center" wrapText="1"/>
    </xf>
    <xf numFmtId="3" fontId="101" fillId="0" borderId="7" xfId="18" applyNumberFormat="1" applyFont="1" applyFill="1" applyBorder="1" applyAlignment="1">
      <alignment horizontal="right" vertical="center" wrapText="1"/>
    </xf>
    <xf numFmtId="3" fontId="101" fillId="0" borderId="22" xfId="18" applyNumberFormat="1" applyFont="1" applyFill="1" applyBorder="1" applyAlignment="1">
      <alignment horizontal="right" vertical="center" wrapText="1"/>
    </xf>
    <xf numFmtId="0" fontId="101" fillId="0" borderId="2" xfId="18" applyFont="1" applyFill="1" applyBorder="1" applyAlignment="1">
      <alignment horizontal="center" vertical="center" wrapText="1"/>
    </xf>
    <xf numFmtId="14" fontId="101" fillId="0" borderId="2" xfId="18" applyNumberFormat="1" applyFont="1" applyFill="1" applyBorder="1" applyAlignment="1">
      <alignment horizontal="center" vertical="center" wrapText="1"/>
    </xf>
    <xf numFmtId="3" fontId="101" fillId="0" borderId="2" xfId="18" applyNumberFormat="1" applyFont="1" applyFill="1" applyBorder="1" applyAlignment="1">
      <alignment horizontal="right" vertical="center" wrapText="1"/>
    </xf>
    <xf numFmtId="3" fontId="101" fillId="0" borderId="39" xfId="18" applyNumberFormat="1" applyFont="1" applyFill="1" applyBorder="1" applyAlignment="1">
      <alignment horizontal="right" vertical="center" wrapText="1"/>
    </xf>
    <xf numFmtId="3" fontId="101" fillId="0" borderId="6" xfId="18" applyNumberFormat="1" applyFont="1" applyFill="1" applyBorder="1" applyAlignment="1">
      <alignment horizontal="right" vertical="center" wrapText="1"/>
    </xf>
    <xf numFmtId="3" fontId="101" fillId="0" borderId="42" xfId="18" applyNumberFormat="1" applyFont="1" applyFill="1" applyBorder="1" applyAlignment="1">
      <alignment horizontal="right" vertical="center" wrapText="1"/>
    </xf>
    <xf numFmtId="0" fontId="101" fillId="0" borderId="3" xfId="18" applyFont="1" applyFill="1" applyBorder="1" applyAlignment="1">
      <alignment horizontal="center" vertical="center" wrapText="1"/>
    </xf>
    <xf numFmtId="3" fontId="101" fillId="0" borderId="3" xfId="18" applyNumberFormat="1" applyFont="1" applyFill="1" applyBorder="1" applyAlignment="1">
      <alignment horizontal="right" vertical="center" wrapText="1"/>
    </xf>
    <xf numFmtId="0" fontId="30" fillId="0" borderId="0" xfId="18" applyFont="1" applyFill="1"/>
    <xf numFmtId="0" fontId="101" fillId="0" borderId="0" xfId="18" applyFont="1" applyFill="1" applyAlignment="1">
      <alignment wrapText="1"/>
    </xf>
    <xf numFmtId="0" fontId="101" fillId="0" borderId="0" xfId="18" applyFont="1" applyFill="1" applyAlignment="1">
      <alignment horizontal="center" vertical="center" wrapText="1"/>
    </xf>
    <xf numFmtId="165" fontId="101" fillId="0" borderId="0" xfId="18" applyNumberFormat="1" applyFont="1" applyFill="1" applyAlignment="1">
      <alignment wrapText="1"/>
    </xf>
    <xf numFmtId="2" fontId="101" fillId="0" borderId="0" xfId="18" applyNumberFormat="1" applyFont="1" applyFill="1" applyAlignment="1">
      <alignment horizontal="center" wrapText="1"/>
    </xf>
    <xf numFmtId="0" fontId="9" fillId="0" borderId="43" xfId="0" applyFont="1" applyFill="1" applyBorder="1" applyAlignment="1">
      <alignment horizontal="left"/>
    </xf>
    <xf numFmtId="0" fontId="9" fillId="0" borderId="0" xfId="0" applyFont="1" applyFill="1" applyBorder="1" applyAlignment="1">
      <alignment horizontal="left"/>
    </xf>
    <xf numFmtId="0" fontId="30" fillId="0" borderId="0" xfId="6" applyFont="1" applyFill="1" applyAlignment="1">
      <alignment horizontal="center"/>
    </xf>
    <xf numFmtId="165" fontId="30" fillId="0" borderId="0" xfId="605" applyNumberFormat="1" applyFont="1" applyFill="1" applyAlignment="1">
      <alignment wrapText="1"/>
    </xf>
    <xf numFmtId="0" fontId="30" fillId="0" borderId="0" xfId="6" applyFont="1" applyFill="1"/>
    <xf numFmtId="0" fontId="30" fillId="0" borderId="0" xfId="605" applyFont="1" applyFill="1" applyAlignment="1">
      <alignment horizontal="center" wrapText="1"/>
    </xf>
    <xf numFmtId="0" fontId="103" fillId="0" borderId="0" xfId="0" applyFont="1" applyFill="1"/>
    <xf numFmtId="0" fontId="106" fillId="0" borderId="5" xfId="1" applyFont="1" applyFill="1" applyBorder="1" applyAlignment="1">
      <alignment horizontal="center" vertical="center" wrapText="1"/>
    </xf>
    <xf numFmtId="0" fontId="5" fillId="0" borderId="44" xfId="0" applyFont="1" applyFill="1" applyBorder="1" applyAlignment="1">
      <alignment horizontal="center" vertical="center" wrapText="1" readingOrder="1"/>
    </xf>
    <xf numFmtId="0" fontId="102" fillId="0" borderId="45" xfId="1" applyFont="1" applyFill="1" applyBorder="1" applyAlignment="1">
      <alignment horizontal="center" vertical="center" wrapText="1" readingOrder="1"/>
    </xf>
    <xf numFmtId="0" fontId="8" fillId="0" borderId="45" xfId="0" applyFont="1" applyFill="1" applyBorder="1" applyAlignment="1">
      <alignment horizontal="center" vertical="center" readingOrder="1"/>
    </xf>
    <xf numFmtId="0" fontId="4" fillId="0" borderId="0" xfId="0" applyFont="1" applyFill="1" applyBorder="1" applyAlignment="1">
      <alignment horizontal="left" vertical="center" wrapText="1" readingOrder="1"/>
    </xf>
    <xf numFmtId="0" fontId="102" fillId="0" borderId="0" xfId="1" applyFont="1" applyFill="1" applyBorder="1" applyAlignment="1">
      <alignment horizontal="center" vertical="center" wrapText="1" readingOrder="1"/>
    </xf>
    <xf numFmtId="0" fontId="8" fillId="0" borderId="0" xfId="0" applyFont="1" applyFill="1" applyBorder="1" applyAlignment="1">
      <alignment horizontal="center" vertical="center"/>
    </xf>
    <xf numFmtId="0" fontId="8" fillId="0" borderId="0" xfId="0" applyFont="1" applyFill="1" applyBorder="1"/>
    <xf numFmtId="0" fontId="8" fillId="0" borderId="0" xfId="0" applyFont="1" applyFill="1" applyBorder="1" applyAlignment="1">
      <alignment horizontal="center" vertical="center" wrapText="1"/>
    </xf>
    <xf numFmtId="0" fontId="4" fillId="24" borderId="6" xfId="0" applyFont="1" applyFill="1" applyBorder="1" applyAlignment="1">
      <alignment horizontal="left" vertical="center" wrapText="1" readingOrder="1"/>
    </xf>
    <xf numFmtId="0" fontId="102" fillId="24" borderId="5" xfId="1" applyFont="1" applyFill="1" applyBorder="1" applyAlignment="1">
      <alignment horizontal="center" vertical="center" wrapText="1" readingOrder="1"/>
    </xf>
    <xf numFmtId="0" fontId="13" fillId="0" borderId="12" xfId="0" applyFont="1" applyBorder="1" applyAlignment="1">
      <alignment horizontal="center" vertical="center" wrapText="1"/>
    </xf>
    <xf numFmtId="4" fontId="11" fillId="0" borderId="3" xfId="3" applyNumberFormat="1" applyFont="1" applyFill="1" applyBorder="1" applyAlignment="1">
      <alignment horizontal="right" vertical="center" wrapText="1"/>
    </xf>
    <xf numFmtId="0" fontId="17" fillId="0" borderId="0" xfId="0" applyFont="1" applyAlignment="1">
      <alignment horizontal="center" vertical="center"/>
    </xf>
    <xf numFmtId="0" fontId="18" fillId="0" borderId="0" xfId="0" applyFont="1" applyAlignment="1">
      <alignment horizontal="center" vertical="center"/>
    </xf>
    <xf numFmtId="0" fontId="13" fillId="0" borderId="8"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2" xfId="0" applyFont="1" applyBorder="1" applyAlignment="1">
      <alignment horizontal="center" vertical="center" wrapText="1"/>
    </xf>
    <xf numFmtId="0" fontId="105" fillId="0" borderId="0" xfId="18" applyFont="1" applyFill="1" applyAlignment="1">
      <alignment horizontal="center" vertical="center" wrapText="1"/>
    </xf>
    <xf numFmtId="0" fontId="104" fillId="0" borderId="0" xfId="0" applyFont="1" applyAlignment="1">
      <alignment horizontal="center" vertical="center"/>
    </xf>
    <xf numFmtId="0" fontId="105" fillId="0" borderId="0" xfId="18" applyFont="1" applyFill="1" applyAlignment="1">
      <alignment horizontal="center" vertical="top" wrapText="1"/>
    </xf>
    <xf numFmtId="0" fontId="35" fillId="30" borderId="6" xfId="6" applyNumberFormat="1" applyFont="1" applyFill="1" applyBorder="1" applyAlignment="1" applyProtection="1">
      <alignment horizontal="center" vertical="center"/>
    </xf>
    <xf numFmtId="0" fontId="35" fillId="30" borderId="39" xfId="6" applyNumberFormat="1" applyFont="1" applyFill="1" applyBorder="1" applyAlignment="1" applyProtection="1">
      <alignment horizontal="center" vertical="center"/>
    </xf>
    <xf numFmtId="0" fontId="103" fillId="0" borderId="39" xfId="0" applyFont="1" applyBorder="1" applyAlignment="1"/>
    <xf numFmtId="0" fontId="103" fillId="0" borderId="40" xfId="0" applyFont="1" applyBorder="1" applyAlignment="1"/>
    <xf numFmtId="0" fontId="104" fillId="0" borderId="0" xfId="0" applyFont="1" applyFill="1" applyAlignment="1">
      <alignment horizontal="center" vertical="center"/>
    </xf>
    <xf numFmtId="0" fontId="103" fillId="0" borderId="0" xfId="0" applyFont="1" applyFill="1" applyAlignment="1"/>
    <xf numFmtId="0" fontId="103" fillId="0" borderId="0" xfId="0" applyFont="1" applyFill="1" applyAlignment="1">
      <alignment wrapText="1"/>
    </xf>
    <xf numFmtId="0" fontId="103" fillId="0" borderId="0" xfId="0" applyFont="1" applyFill="1" applyAlignment="1">
      <alignment vertical="top" wrapText="1"/>
    </xf>
    <xf numFmtId="0" fontId="35" fillId="23" borderId="6" xfId="6" applyNumberFormat="1" applyFont="1" applyFill="1" applyBorder="1" applyAlignment="1" applyProtection="1">
      <alignment horizontal="center" vertical="center"/>
    </xf>
    <xf numFmtId="0" fontId="35" fillId="23" borderId="39" xfId="6" applyNumberFormat="1" applyFont="1" applyFill="1" applyBorder="1" applyAlignment="1" applyProtection="1">
      <alignment horizontal="center" vertical="center"/>
    </xf>
    <xf numFmtId="0" fontId="35" fillId="23" borderId="6" xfId="6" applyNumberFormat="1" applyFont="1" applyFill="1" applyBorder="1" applyAlignment="1" applyProtection="1">
      <alignment horizontal="center" vertical="center" wrapText="1"/>
    </xf>
    <xf numFmtId="0" fontId="35" fillId="23" borderId="39" xfId="6" applyNumberFormat="1" applyFont="1" applyFill="1" applyBorder="1" applyAlignment="1" applyProtection="1">
      <alignment horizontal="center" vertical="center" wrapText="1"/>
    </xf>
    <xf numFmtId="0" fontId="103" fillId="0" borderId="39" xfId="0" applyFont="1" applyBorder="1" applyAlignment="1">
      <alignment wrapText="1"/>
    </xf>
    <xf numFmtId="0" fontId="103" fillId="0" borderId="40" xfId="0" applyFont="1" applyBorder="1" applyAlignment="1">
      <alignment wrapText="1"/>
    </xf>
    <xf numFmtId="0" fontId="35" fillId="23" borderId="6" xfId="6" applyNumberFormat="1" applyFont="1" applyFill="1" applyBorder="1" applyAlignment="1" applyProtection="1">
      <alignment horizontal="center"/>
    </xf>
    <xf numFmtId="0" fontId="35" fillId="23" borderId="39" xfId="6" applyNumberFormat="1" applyFont="1" applyFill="1" applyBorder="1" applyAlignment="1" applyProtection="1">
      <alignment horizontal="center"/>
    </xf>
    <xf numFmtId="0" fontId="14" fillId="0" borderId="0" xfId="4" applyFont="1" applyFill="1" applyAlignment="1">
      <alignment horizontal="center" vertical="center" wrapText="1"/>
    </xf>
    <xf numFmtId="0" fontId="14" fillId="0" borderId="0" xfId="4" applyFont="1" applyFill="1" applyAlignment="1">
      <alignment horizontal="center" vertical="top" wrapText="1"/>
    </xf>
    <xf numFmtId="2" fontId="24" fillId="0" borderId="0" xfId="4" applyNumberFormat="1" applyFont="1" applyFill="1" applyAlignment="1">
      <alignment vertical="top" wrapText="1"/>
    </xf>
    <xf numFmtId="2" fontId="25" fillId="0" borderId="0" xfId="0" applyNumberFormat="1" applyFont="1" applyAlignment="1">
      <alignment vertical="top" wrapText="1"/>
    </xf>
    <xf numFmtId="0" fontId="11" fillId="0" borderId="8" xfId="3" applyFont="1" applyFill="1" applyBorder="1" applyAlignment="1">
      <alignment horizontal="center" vertical="center" wrapText="1"/>
    </xf>
    <xf numFmtId="0" fontId="11" fillId="0" borderId="4" xfId="3" applyFont="1" applyFill="1" applyBorder="1" applyAlignment="1">
      <alignment horizontal="center" vertical="center" wrapText="1"/>
    </xf>
    <xf numFmtId="0" fontId="14" fillId="0" borderId="0" xfId="2" applyFont="1" applyAlignment="1">
      <alignment horizontal="center"/>
    </xf>
    <xf numFmtId="49" fontId="11" fillId="0" borderId="0" xfId="2" applyNumberFormat="1" applyFont="1" applyFill="1" applyAlignment="1">
      <alignment horizontal="center" vertical="center" wrapText="1"/>
    </xf>
    <xf numFmtId="0" fontId="11" fillId="0" borderId="8" xfId="3" applyFont="1" applyFill="1" applyBorder="1" applyAlignment="1">
      <alignment horizontal="center" vertical="center"/>
    </xf>
    <xf numFmtId="0" fontId="11" fillId="0" borderId="4" xfId="3" applyFont="1" applyFill="1" applyBorder="1" applyAlignment="1">
      <alignment horizontal="center" vertical="center"/>
    </xf>
    <xf numFmtId="0" fontId="11" fillId="0" borderId="10" xfId="3" applyFont="1" applyFill="1" applyBorder="1" applyAlignment="1">
      <alignment horizontal="center" vertical="center"/>
    </xf>
    <xf numFmtId="0" fontId="11" fillId="0" borderId="11" xfId="3" applyFont="1" applyFill="1" applyBorder="1" applyAlignment="1">
      <alignment horizontal="center" vertical="center"/>
    </xf>
  </cellXfs>
  <cellStyles count="1323">
    <cellStyle name=" 1" xfId="1098"/>
    <cellStyle name="# ##0" xfId="606"/>
    <cellStyle name="###" xfId="607"/>
    <cellStyle name="?…‹?ђO‚e [0.00]_laroux" xfId="608"/>
    <cellStyle name="?…‹?ђO‚e_laroux" xfId="609"/>
    <cellStyle name="_" xfId="610"/>
    <cellStyle name="_ вывод" xfId="31"/>
    <cellStyle name="_021006 МАКЕТ БП в ПБУ" xfId="32"/>
    <cellStyle name="_03.04.06г План КВ 2006г оборудование" xfId="33"/>
    <cellStyle name="_030807 Бизнес план на 2008 год с рашифровкой затрат по видам" xfId="34"/>
    <cellStyle name="_030807 Бизнес план на 2008 год с рашифровкой затрат по видам_UNS вариант на 670 скв 2010  от 20 10 09" xfId="35"/>
    <cellStyle name="_030807 Бизнес план на 2008 год с рашифровкой затрат по видам_выборка из УНС" xfId="36"/>
    <cellStyle name="_030807 Бизнес план на 2008 год с рашифровкой затрат по видам_Кап ремонт 2009-2013 УЭТ (от 14 11 08г)3" xfId="37"/>
    <cellStyle name="_040707 ТДВ Евразия Вильямсон  2008" xfId="38"/>
    <cellStyle name="_041 капвложения РМ февраль 2003" xfId="39"/>
    <cellStyle name="_041022 Шаблон по плану 2005 года" xfId="40"/>
    <cellStyle name="_050907 корректировка под 31450 тыс руб Программа  УЭТ Вильямсон  2008" xfId="41"/>
    <cellStyle name="_061006 Бизнес-план 2007-2011" xfId="42"/>
    <cellStyle name="_090806 Ингибирование химизация мониторинг  2007" xfId="43"/>
    <cellStyle name="_090806 Ингибирование химизация мониторинг  2007_UNS вариант на 670 скв 2010  от 20 10 09" xfId="44"/>
    <cellStyle name="_090806 Ингибирование химизация мониторинг  2007_выборка из УНС" xfId="45"/>
    <cellStyle name="_090806 Ингибирование химизация мониторинг  2007_Кап ремонт 2009-2013 УЭТ (от 14 11 08г)3" xfId="46"/>
    <cellStyle name="_1 квартал   2004 - 2005 гг   ПТО Сравнение." xfId="47"/>
    <cellStyle name="_15 - Прочие производственные 16.09" xfId="48"/>
    <cellStyle name="_170 млн." xfId="49"/>
    <cellStyle name="_1Финансирование 2006 г. КВ ОНСС  рабочий вариант!!!" xfId="50"/>
    <cellStyle name="_200407 химизация   2008" xfId="51"/>
    <cellStyle name="_200407 химизация   2008_UNS вариант на 670 скв 2010  от 20 10 09" xfId="52"/>
    <cellStyle name="_200407 химизация   2008_выборка из УНС" xfId="53"/>
    <cellStyle name="_200407 химизация   2008_Кап ремонт 2009-2013 УЭТ (от 14 11 08г)3" xfId="54"/>
    <cellStyle name="_2005_медосмотр" xfId="55"/>
    <cellStyle name="_2005год" xfId="56"/>
    <cellStyle name="_2007" xfId="57"/>
    <cellStyle name="_22.02.2005  (1.02)" xfId="58"/>
    <cellStyle name="_22.12.2004  (1.12)" xfId="59"/>
    <cellStyle name="_24 04 06г План КВ 2006г по ОНСС" xfId="60"/>
    <cellStyle name="_27 июня 2004 года" xfId="61"/>
    <cellStyle name="_30.11.2004 г" xfId="62"/>
    <cellStyle name="_5-YP (2008-2012) Assump_SNBD_28 03 2007 (3)" xfId="611"/>
    <cellStyle name="_Annual (2005) Assumptions 240904 vA2" xfId="612"/>
    <cellStyle name="_CAPEX" xfId="613"/>
    <cellStyle name="_Capex на 24 сентября 04 г. (доп. капиталка)" xfId="614"/>
    <cellStyle name="_Copy of !Capex_Master_15_08_05 " xfId="615"/>
    <cellStyle name="_Cost forms - presentation2" xfId="616"/>
    <cellStyle name="_Cкорректированная программа-2005 на 24.02.05 г." xfId="617"/>
    <cellStyle name="_FFF" xfId="618"/>
    <cellStyle name="_FFF_Capex-new" xfId="619"/>
    <cellStyle name="_FFF_Financial Plan - final_2" xfId="620"/>
    <cellStyle name="_FFF_Form 01(MB)" xfId="621"/>
    <cellStyle name="_FFF_Links_NK" xfId="622"/>
    <cellStyle name="_FFF_N20_5" xfId="623"/>
    <cellStyle name="_FFF_N20_6" xfId="624"/>
    <cellStyle name="_FFF_New Form10_2" xfId="625"/>
    <cellStyle name="_FFF_Nsi" xfId="626"/>
    <cellStyle name="_FFF_Nsi - last version" xfId="627"/>
    <cellStyle name="_FFF_Nsi - last version for programming" xfId="628"/>
    <cellStyle name="_FFF_Nsi - next_last version" xfId="629"/>
    <cellStyle name="_FFF_Nsi - plan - final" xfId="630"/>
    <cellStyle name="_FFF_Nsi -super_ last version" xfId="631"/>
    <cellStyle name="_FFF_Nsi(2)" xfId="632"/>
    <cellStyle name="_FFF_Nsi_1" xfId="633"/>
    <cellStyle name="_FFF_Nsi_139" xfId="634"/>
    <cellStyle name="_FFF_Nsi_140" xfId="635"/>
    <cellStyle name="_FFF_Nsi_140(Зах)" xfId="636"/>
    <cellStyle name="_FFF_Nsi_140_mod" xfId="637"/>
    <cellStyle name="_FFF_Nsi_158" xfId="638"/>
    <cellStyle name="_FFF_Nsi_Express" xfId="639"/>
    <cellStyle name="_FFF_Nsi_Jan1" xfId="640"/>
    <cellStyle name="_FFF_Nsi_test" xfId="641"/>
    <cellStyle name="_FFF_Nsi2" xfId="642"/>
    <cellStyle name="_FFF_Nsi-Services" xfId="643"/>
    <cellStyle name="_FFF_P&amp;L" xfId="644"/>
    <cellStyle name="_FFF_S0400" xfId="645"/>
    <cellStyle name="_FFF_S13001" xfId="646"/>
    <cellStyle name="_FFF_Sheet1" xfId="647"/>
    <cellStyle name="_FFF_sofi - plan_AP270202ii" xfId="648"/>
    <cellStyle name="_FFF_sofi - plan_AP270202iii" xfId="649"/>
    <cellStyle name="_FFF_sofi - plan_AP270202iv" xfId="650"/>
    <cellStyle name="_FFF_Sofi vs Sobi" xfId="651"/>
    <cellStyle name="_FFF_Sofi_PBD 27-11-01" xfId="652"/>
    <cellStyle name="_FFF_SOFI_TEPs_AOK_130902" xfId="653"/>
    <cellStyle name="_FFF_Sofi145a" xfId="654"/>
    <cellStyle name="_FFF_Sofi153" xfId="655"/>
    <cellStyle name="_FFF_Summary" xfId="656"/>
    <cellStyle name="_FFF_SXXXX_Express_c Links" xfId="657"/>
    <cellStyle name="_FFF_Tax_form_1кв_3" xfId="658"/>
    <cellStyle name="_FFF_test_11" xfId="659"/>
    <cellStyle name="_FFF_БКЭ" xfId="660"/>
    <cellStyle name="_FFF_для вставки в пакет за 2001" xfId="661"/>
    <cellStyle name="_FFF_дляГалиныВ" xfId="662"/>
    <cellStyle name="_FFF_Книга7" xfId="663"/>
    <cellStyle name="_FFF_Лист1" xfId="664"/>
    <cellStyle name="_FFF_ОСН. ДЕЯТ." xfId="665"/>
    <cellStyle name="_FFF_Подразделения" xfId="666"/>
    <cellStyle name="_FFF_Список тиражирования" xfId="667"/>
    <cellStyle name="_FFF_Форма 12 last" xfId="668"/>
    <cellStyle name="_Final_Book_010301" xfId="669"/>
    <cellStyle name="_Final_Book_010301_Capex-new" xfId="670"/>
    <cellStyle name="_Final_Book_010301_Financial Plan - final_2" xfId="671"/>
    <cellStyle name="_Final_Book_010301_Form 01(MB)" xfId="672"/>
    <cellStyle name="_Final_Book_010301_Links_NK" xfId="673"/>
    <cellStyle name="_Final_Book_010301_N20_5" xfId="674"/>
    <cellStyle name="_Final_Book_010301_N20_6" xfId="675"/>
    <cellStyle name="_Final_Book_010301_New Form10_2" xfId="676"/>
    <cellStyle name="_Final_Book_010301_Nsi" xfId="677"/>
    <cellStyle name="_Final_Book_010301_Nsi - last version" xfId="678"/>
    <cellStyle name="_Final_Book_010301_Nsi - last version for programming" xfId="679"/>
    <cellStyle name="_Final_Book_010301_Nsi - next_last version" xfId="680"/>
    <cellStyle name="_Final_Book_010301_Nsi - plan - final" xfId="681"/>
    <cellStyle name="_Final_Book_010301_Nsi -super_ last version" xfId="682"/>
    <cellStyle name="_Final_Book_010301_Nsi(2)" xfId="683"/>
    <cellStyle name="_Final_Book_010301_Nsi_1" xfId="684"/>
    <cellStyle name="_Final_Book_010301_Nsi_139" xfId="685"/>
    <cellStyle name="_Final_Book_010301_Nsi_140" xfId="686"/>
    <cellStyle name="_Final_Book_010301_Nsi_140(Зах)" xfId="687"/>
    <cellStyle name="_Final_Book_010301_Nsi_140_mod" xfId="688"/>
    <cellStyle name="_Final_Book_010301_Nsi_158" xfId="689"/>
    <cellStyle name="_Final_Book_010301_Nsi_Express" xfId="690"/>
    <cellStyle name="_Final_Book_010301_Nsi_Jan1" xfId="691"/>
    <cellStyle name="_Final_Book_010301_Nsi_test" xfId="692"/>
    <cellStyle name="_Final_Book_010301_Nsi2" xfId="693"/>
    <cellStyle name="_Final_Book_010301_Nsi-Services" xfId="694"/>
    <cellStyle name="_Final_Book_010301_P&amp;L" xfId="695"/>
    <cellStyle name="_Final_Book_010301_S0400" xfId="696"/>
    <cellStyle name="_Final_Book_010301_S13001" xfId="697"/>
    <cellStyle name="_Final_Book_010301_Sheet1" xfId="698"/>
    <cellStyle name="_Final_Book_010301_sofi - plan_AP270202ii" xfId="699"/>
    <cellStyle name="_Final_Book_010301_sofi - plan_AP270202iii" xfId="700"/>
    <cellStyle name="_Final_Book_010301_sofi - plan_AP270202iv" xfId="701"/>
    <cellStyle name="_Final_Book_010301_Sofi vs Sobi" xfId="702"/>
    <cellStyle name="_Final_Book_010301_Sofi_PBD 27-11-01" xfId="703"/>
    <cellStyle name="_Final_Book_010301_SOFI_TEPs_AOK_130902" xfId="704"/>
    <cellStyle name="_Final_Book_010301_Sofi145a" xfId="705"/>
    <cellStyle name="_Final_Book_010301_Sofi153" xfId="706"/>
    <cellStyle name="_Final_Book_010301_Summary" xfId="707"/>
    <cellStyle name="_Final_Book_010301_SXXXX_Express_c Links" xfId="708"/>
    <cellStyle name="_Final_Book_010301_Tax_form_1кв_3" xfId="709"/>
    <cellStyle name="_Final_Book_010301_test_11" xfId="710"/>
    <cellStyle name="_Final_Book_010301_БКЭ" xfId="711"/>
    <cellStyle name="_Final_Book_010301_для вставки в пакет за 2001" xfId="712"/>
    <cellStyle name="_Final_Book_010301_дляГалиныВ" xfId="713"/>
    <cellStyle name="_Final_Book_010301_Книга7" xfId="714"/>
    <cellStyle name="_Final_Book_010301_Лист1" xfId="715"/>
    <cellStyle name="_Final_Book_010301_ОСН. ДЕЯТ." xfId="716"/>
    <cellStyle name="_Final_Book_010301_Подразделения" xfId="717"/>
    <cellStyle name="_Final_Book_010301_Список тиражирования" xfId="718"/>
    <cellStyle name="_Final_Book_010301_Форма 12 last" xfId="719"/>
    <cellStyle name="_IC Netbacks" xfId="720"/>
    <cellStyle name="_KPI-5" xfId="721"/>
    <cellStyle name="_KPI-5_Form 01(MB)" xfId="722"/>
    <cellStyle name="_KPI-5_Links_NK" xfId="723"/>
    <cellStyle name="_KPI-5_Nsi" xfId="724"/>
    <cellStyle name="_KPI-5_Nsi(2)" xfId="725"/>
    <cellStyle name="_KPI-5_Nsi_158" xfId="726"/>
    <cellStyle name="_KPI-5_Nsi_Express" xfId="727"/>
    <cellStyle name="_KPI-5_Nsi_test" xfId="728"/>
    <cellStyle name="_KPI-5_Nsi-Services" xfId="729"/>
    <cellStyle name="_KPI-5_S0400" xfId="730"/>
    <cellStyle name="_KPI-5_S13001" xfId="731"/>
    <cellStyle name="_KPI-5_S17301" xfId="732"/>
    <cellStyle name="_KPI-5_SOFI_TEPs_AOK_130902" xfId="733"/>
    <cellStyle name="_KPI-5_SOFI_TEPs_AOK_130902_Dogovora" xfId="734"/>
    <cellStyle name="_KPI-5_SOFI_TEPs_AOK_130902_S14206_Akt_sverki" xfId="735"/>
    <cellStyle name="_KPI-5_SOFI_TEPs_AOK_130902_S14206_Akt_sverki_S11111_Akt_sverki" xfId="736"/>
    <cellStyle name="_KPI-5_SOFI_TEPs_AOK_130902_S14206_Akt_sverki_Договора_Express_4m2003_new" xfId="737"/>
    <cellStyle name="_KPI-5_SOFI_TEPs_AOK_130902_S15202_Akt_sverki" xfId="738"/>
    <cellStyle name="_KPI-5_SOFI_TEPs_AOK_130902_S15202_Akt_sverki_S11111_Akt_sverki" xfId="739"/>
    <cellStyle name="_KPI-5_SOFI_TEPs_AOK_130902_S15202_Akt_sverki_Договора_Express_4m2003_new" xfId="740"/>
    <cellStyle name="_KPI-5_SOFI_TEPs_AOK_130902_Договора_Express_4m2003_new" xfId="741"/>
    <cellStyle name="_KPI-5_SOFI_TEPs_AOK_130902_Книга1" xfId="742"/>
    <cellStyle name="_KPI-5_Sofi145a" xfId="743"/>
    <cellStyle name="_KPI-5_Sofi153" xfId="744"/>
    <cellStyle name="_KPI-5_SXXXX_Express_c Links" xfId="745"/>
    <cellStyle name="_KPI-5_test_11" xfId="746"/>
    <cellStyle name="_KPI-5_для вставки в пакет за 2001" xfId="747"/>
    <cellStyle name="_KPI-5_дляГалиныВ" xfId="748"/>
    <cellStyle name="_KPI-5_Лист1" xfId="749"/>
    <cellStyle name="_KPI-5_Подразделения" xfId="750"/>
    <cellStyle name="_KPI-5_Список тиражирования" xfId="751"/>
    <cellStyle name="_KPI-5_Форма 12 last" xfId="752"/>
    <cellStyle name="_KPI-5_Формы на 2004_1 " xfId="753"/>
    <cellStyle name="_New_Sofi" xfId="754"/>
    <cellStyle name="_New_Sofi_Capex-new" xfId="755"/>
    <cellStyle name="_New_Sofi_FFF" xfId="756"/>
    <cellStyle name="_New_Sofi_Financial Plan - final_2" xfId="757"/>
    <cellStyle name="_New_Sofi_Form 01(MB)" xfId="758"/>
    <cellStyle name="_New_Sofi_Links_NK" xfId="759"/>
    <cellStyle name="_New_Sofi_N20_5" xfId="760"/>
    <cellStyle name="_New_Sofi_N20_6" xfId="761"/>
    <cellStyle name="_New_Sofi_New Form10_2" xfId="762"/>
    <cellStyle name="_New_Sofi_Nsi" xfId="763"/>
    <cellStyle name="_New_Sofi_Nsi - last version" xfId="764"/>
    <cellStyle name="_New_Sofi_Nsi - last version for programming" xfId="765"/>
    <cellStyle name="_New_Sofi_Nsi - next_last version" xfId="766"/>
    <cellStyle name="_New_Sofi_Nsi - plan - final" xfId="767"/>
    <cellStyle name="_New_Sofi_Nsi -super_ last version" xfId="768"/>
    <cellStyle name="_New_Sofi_Nsi(2)" xfId="769"/>
    <cellStyle name="_New_Sofi_Nsi_1" xfId="770"/>
    <cellStyle name="_New_Sofi_Nsi_139" xfId="771"/>
    <cellStyle name="_New_Sofi_Nsi_140" xfId="772"/>
    <cellStyle name="_New_Sofi_Nsi_140(Зах)" xfId="773"/>
    <cellStyle name="_New_Sofi_Nsi_140_mod" xfId="774"/>
    <cellStyle name="_New_Sofi_Nsi_158" xfId="775"/>
    <cellStyle name="_New_Sofi_Nsi_Express" xfId="776"/>
    <cellStyle name="_New_Sofi_Nsi_Jan1" xfId="777"/>
    <cellStyle name="_New_Sofi_Nsi_test" xfId="778"/>
    <cellStyle name="_New_Sofi_Nsi2" xfId="779"/>
    <cellStyle name="_New_Sofi_Nsi-Services" xfId="780"/>
    <cellStyle name="_New_Sofi_P&amp;L" xfId="781"/>
    <cellStyle name="_New_Sofi_S0400" xfId="782"/>
    <cellStyle name="_New_Sofi_S13001" xfId="783"/>
    <cellStyle name="_New_Sofi_Sheet1" xfId="784"/>
    <cellStyle name="_New_Sofi_sofi - plan_AP270202ii" xfId="785"/>
    <cellStyle name="_New_Sofi_sofi - plan_AP270202iii" xfId="786"/>
    <cellStyle name="_New_Sofi_sofi - plan_AP270202iv" xfId="787"/>
    <cellStyle name="_New_Sofi_Sofi vs Sobi" xfId="788"/>
    <cellStyle name="_New_Sofi_Sofi_PBD 27-11-01" xfId="789"/>
    <cellStyle name="_New_Sofi_SOFI_TEPs_AOK_130902" xfId="790"/>
    <cellStyle name="_New_Sofi_Sofi145a" xfId="791"/>
    <cellStyle name="_New_Sofi_Sofi153" xfId="792"/>
    <cellStyle name="_New_Sofi_Summary" xfId="793"/>
    <cellStyle name="_New_Sofi_SXXXX_Express_c Links" xfId="794"/>
    <cellStyle name="_New_Sofi_Tax_form_1кв_3" xfId="795"/>
    <cellStyle name="_New_Sofi_test_11" xfId="796"/>
    <cellStyle name="_New_Sofi_БКЭ" xfId="797"/>
    <cellStyle name="_New_Sofi_для вставки в пакет за 2001" xfId="798"/>
    <cellStyle name="_New_Sofi_дляГалиныВ" xfId="799"/>
    <cellStyle name="_New_Sofi_Книга7" xfId="800"/>
    <cellStyle name="_New_Sofi_Лист1" xfId="801"/>
    <cellStyle name="_New_Sofi_ОСН. ДЕЯТ." xfId="802"/>
    <cellStyle name="_New_Sofi_Подразделения" xfId="803"/>
    <cellStyle name="_New_Sofi_Список тиражирования" xfId="804"/>
    <cellStyle name="_New_Sofi_Форма 12 last" xfId="805"/>
    <cellStyle name="_Nsi" xfId="806"/>
    <cellStyle name="_Odessa" xfId="807"/>
    <cellStyle name="_OFS 3d party 23-09-04 " xfId="808"/>
    <cellStyle name="_OPER_PRB4" xfId="63"/>
    <cellStyle name="_S0279" xfId="809"/>
    <cellStyle name="_S17301" xfId="810"/>
    <cellStyle name="_SMC" xfId="811"/>
    <cellStyle name="_sobi_020807_blank_ds" xfId="812"/>
    <cellStyle name="_sobi_rf_020715_blank" xfId="813"/>
    <cellStyle name="_SOBJN22" xfId="64"/>
    <cellStyle name="_SOBJN25" xfId="65"/>
    <cellStyle name="_SOBJN27" xfId="66"/>
    <cellStyle name="_SOBJN29" xfId="67"/>
    <cellStyle name="_SOBJN33" xfId="68"/>
    <cellStyle name="_SOBJN34" xfId="69"/>
    <cellStyle name="_SOFI_TEPs_AOK_130902" xfId="814"/>
    <cellStyle name="_SOFI_TEPs_AOK_130902_Dogovora" xfId="815"/>
    <cellStyle name="_SOFI_TEPs_AOK_130902_S14206_Akt_sverki" xfId="816"/>
    <cellStyle name="_SOFI_TEPs_AOK_130902_S14206_Akt_sverki_S11111_Akt_sverki" xfId="817"/>
    <cellStyle name="_SOFI_TEPs_AOK_130902_S14206_Akt_sverki_Договора_Express_4m2003_new" xfId="818"/>
    <cellStyle name="_SOFI_TEPs_AOK_130902_S15202_Akt_sverki" xfId="819"/>
    <cellStyle name="_SOFI_TEPs_AOK_130902_S15202_Akt_sverki_S11111_Akt_sverki" xfId="820"/>
    <cellStyle name="_SOFI_TEPs_AOK_130902_S15202_Akt_sverki_Договора_Express_4m2003_new" xfId="821"/>
    <cellStyle name="_SOFI_TEPs_AOK_130902_Договора_Express_4m2003_new" xfId="822"/>
    <cellStyle name="_SOFI_TEPs_AOK_130902_Книга1" xfId="823"/>
    <cellStyle name="_SUPER" xfId="70"/>
    <cellStyle name="_temp" xfId="824"/>
    <cellStyle name="_u-yng-03-05-099" xfId="71"/>
    <cellStyle name="_Анализ динамики ТР (МАЙСКИЙ РЕГИОН-Октябрь 2004 г.)" xfId="72"/>
    <cellStyle name="_Анализ изм.параметров тех.реж.январь" xfId="73"/>
    <cellStyle name="_Анализ суточной добычи за 19.10.04" xfId="74"/>
    <cellStyle name="_Анализ суточной добычи за 20.10.04" xfId="75"/>
    <cellStyle name="_Анализ суточной добычи за 24.10.04" xfId="76"/>
    <cellStyle name="_Анализ ТР по Приобской группе_Бердяев_1" xfId="77"/>
    <cellStyle name="_Анализ ТР по Приобской группе_Бердяев_1верс11" xfId="78"/>
    <cellStyle name="_АСУ сравнить" xfId="825"/>
    <cellStyle name="_Б.план 2003 г.изм.6, 26.09.02" xfId="826"/>
    <cellStyle name="_База_гтм_отправленные1" xfId="79"/>
    <cellStyle name="_ББК  5.08.02" xfId="827"/>
    <cellStyle name="_БИЗНЕС   2003" xfId="828"/>
    <cellStyle name="_Бизнес план на 2008 год" xfId="80"/>
    <cellStyle name="_Бизнес план на 2008 год_UNS вариант на 670 скв 2010  от 20 10 09" xfId="81"/>
    <cellStyle name="_Бизнес план на 2008 год_выборка из УНС" xfId="82"/>
    <cellStyle name="_Бизнес план на 2008 год_Кап ремонт 2009-2013 УЭТ (от 14 11 08г)3" xfId="83"/>
    <cellStyle name="_Бизнес проект на 2007-11гг" xfId="84"/>
    <cellStyle name="_Бизнес проект на 2007-11гг_UNS вариант на 670 скв 2010  от 20 10 09" xfId="85"/>
    <cellStyle name="_Бизнес проект на 2007-11гг_выборка из УНС" xfId="86"/>
    <cellStyle name="_Бизнес проект на 2007-11гг_Кап ремонт 2009-2013 УЭТ (от 14 11 08г)3" xfId="87"/>
    <cellStyle name="_Бизнес проект ОЭТ на 2007-11гг" xfId="88"/>
    <cellStyle name="_Бизнес проект ОЭТ на 2007-11гг_UNS вариант на 670 скв 2010  от 20 10 09" xfId="89"/>
    <cellStyle name="_Бизнес проект ОЭТ на 2007-11гг_выборка из УНС" xfId="90"/>
    <cellStyle name="_Бизнес проект ОЭТ на 2007-11гг_Кап ремонт 2009-2013 УЭТ (от 14 11 08г)3" xfId="91"/>
    <cellStyle name="_Бизнес-план 2007 (форма)1" xfId="92"/>
    <cellStyle name="_Бизнес-план 2007 (форма)1_UNS вариант на 670 скв 2010  от 20 10 09" xfId="93"/>
    <cellStyle name="_Бизнес-план 2007 (форма)1_выборка из УНС" xfId="94"/>
    <cellStyle name="_Бизнес-план 2007 (форма)1_Кап ремонт 2009-2013 УЭТ (от 14 11 08г)3" xfId="95"/>
    <cellStyle name="_Бизнес-план 2007-2011 (форма заполнненная УНС)" xfId="96"/>
    <cellStyle name="_Бизнес-план 2007-2011 (форма заполнненная УНС) (2)" xfId="97"/>
    <cellStyle name="_Бизнес-план 2007-2011 (форма заполнненная УНС)направлена в Компанию" xfId="98"/>
    <cellStyle name="_Бизнес-план 2007-2011 (форма) (11)" xfId="99"/>
    <cellStyle name="_Бизнес-план 2007-2011 (форма) (16)6 октя ОЭТ" xfId="100"/>
    <cellStyle name="_Бизнес-план 2007-2011 (форма) (2)" xfId="101"/>
    <cellStyle name="_Бизнес-план 2007-2011 (форма) (4)" xfId="102"/>
    <cellStyle name="_Бизнес-план 2007-2011 (форма) (5)" xfId="103"/>
    <cellStyle name="_Бизнес-план 2007-2011 (форма) (7)" xfId="104"/>
    <cellStyle name="_Бизнес-план 2007-2011 (форма) (7)_1" xfId="105"/>
    <cellStyle name="_Бизнес-план 2007-2011 (форма) (8)" xfId="106"/>
    <cellStyle name="_Бизнес-план 2007-2011 (форма)1" xfId="107"/>
    <cellStyle name="_Бизнес-план 2007-2011 (форма)1_UNS вариант на 670 скв 2010  от 20 10 09" xfId="108"/>
    <cellStyle name="_Бизнес-план 2007-2011 (форма)1_выборка из УНС" xfId="109"/>
    <cellStyle name="_Бизнес-план 2007-2011 (форма)1_Кап ремонт 2009-2013 УЭТ (от 14 11 08г)3" xfId="110"/>
    <cellStyle name="_бурение на 337 скв. 21.04.04 (к защите 23.04.04)" xfId="111"/>
    <cellStyle name="_Бюджет 03" xfId="112"/>
    <cellStyle name="_Бюджет 04" xfId="113"/>
    <cellStyle name="_БЮДЖЕТ 2005_расш" xfId="114"/>
    <cellStyle name="_Бюджет ННГФ июль" xfId="1173"/>
    <cellStyle name="_Бюджет УЭТ на 2008г от " xfId="115"/>
    <cellStyle name="_В сводку ген_дир" xfId="116"/>
    <cellStyle name="_В сводку ген_дир_Суточные сводки" xfId="117"/>
    <cellStyle name="_Вариант 1 24.05.02 электр.наш" xfId="829"/>
    <cellStyle name="_Ввод 2008-2011 - УЕ" xfId="118"/>
    <cellStyle name="_Ввод 2009-2010г от 6-11-09" xfId="119"/>
    <cellStyle name="_Ввод новых обьектов 2010г-факт по БЭО" xfId="120"/>
    <cellStyle name="_Ввод объектов 2010_ЮНГ-Энергонефть - факт УЕ и НЧ" xfId="121"/>
    <cellStyle name="_вывод" xfId="122"/>
    <cellStyle name="_Выводничка 03.04" xfId="123"/>
    <cellStyle name="_Выводничка Ц-12" xfId="124"/>
    <cellStyle name="_Выводничка ЦДНГ-12" xfId="125"/>
    <cellStyle name="_Выводничка ЦДНГ-12-январь04г." xfId="126"/>
    <cellStyle name="_ГДИ на Апрель" xfId="127"/>
    <cellStyle name="_ГДИ на май1" xfId="128"/>
    <cellStyle name="_ГДИ ЦДНГ-12" xfId="129"/>
    <cellStyle name="_ГДИС ЦДНГ-14" xfId="130"/>
    <cellStyle name="_Годовой отчёт ЮНГ- ЭН - 2010 заготовка" xfId="131"/>
    <cellStyle name="_ГРАФИК" xfId="132"/>
    <cellStyle name="_График запуска с 20.06.04г." xfId="133"/>
    <cellStyle name="_График проведения КВУиКПД по ЮН региону на август.04г" xfId="134"/>
    <cellStyle name="_Графики добычи и ГТМ по Приобскому региону." xfId="135"/>
    <cellStyle name="_ГТМ  на  ноябрь защита" xfId="136"/>
    <cellStyle name="_ГТМ на сентябрь от РИТС УППР" xfId="137"/>
    <cellStyle name="_ГТМ ПРБ 15.11.0410" xfId="138"/>
    <cellStyle name="_ГТМ ПРБ за 10.03.05г 1" xfId="139"/>
    <cellStyle name="_ГТМ ПРБ за 18.10.04 штаб1" xfId="140"/>
    <cellStyle name="_ГТМ ПРБ июнь факт за20.06.04(1)" xfId="141"/>
    <cellStyle name="_ГТМ ПРБ прогноз марта" xfId="142"/>
    <cellStyle name="_ГТМ регион" xfId="143"/>
    <cellStyle name="_ГТМ регион11" xfId="144"/>
    <cellStyle name="_ГТМ ЮНГ ПрР декабрь 30.11 Защищенный" xfId="145"/>
    <cellStyle name="_гтм04 ПН" xfId="146"/>
    <cellStyle name="_Динамика роста оборудования 2006-2011" xfId="147"/>
    <cellStyle name="_Для Ноговицина И. Приложение 1 1 квартал 2005г. по КВ для УДНГ" xfId="148"/>
    <cellStyle name="_Доп ввод 2009г - 44чел+ 5440уе" xfId="149"/>
    <cellStyle name="_доп.затраты на мобилизацию бурения" xfId="150"/>
    <cellStyle name="_Зап.-Останов к расчету" xfId="151"/>
    <cellStyle name="_Зап.-Останов. ЦДНГ-12" xfId="152"/>
    <cellStyle name="_Зап.-Останов. ЦДНГ-12-декабрь" xfId="153"/>
    <cellStyle name="_Зап.-Останов. ЦДНГ-12-март" xfId="154"/>
    <cellStyle name="_Защита ГТМ ПРБ МАРТ и ОТМ на АПРЕЛЬ ЗАЩИЩЕННЫЙ от 25.03.04" xfId="155"/>
    <cellStyle name="_Защита на декабрь предварительная" xfId="156"/>
    <cellStyle name="_Заявка МТР на 2 квартал для УДНГ1" xfId="157"/>
    <cellStyle name="_заявка на закупку материалов 1 кв 2005  " xfId="158"/>
    <cellStyle name="_Заявки на 1 кв. 2005 г.СПБ и ОТ" xfId="159"/>
    <cellStyle name="_Изменение макета БП_050706" xfId="160"/>
    <cellStyle name="_Ингибирование  2007-2011" xfId="161"/>
    <cellStyle name="_Ингибирование  2007-2011_UNS вариант на 670 скв 2010  от 20 10 09" xfId="162"/>
    <cellStyle name="_Ингибирование  2007-2011_выборка из УНС" xfId="163"/>
    <cellStyle name="_Ингибирование  2007-2011_Кап ремонт 2009-2013 УЭТ (от 14 11 08г)3" xfId="164"/>
    <cellStyle name="_Ингибирование  мониторинг 2005-2011" xfId="165"/>
    <cellStyle name="_Ингибирование 314 и 250 млн" xfId="166"/>
    <cellStyle name="_Ингибирование КПП" xfId="167"/>
    <cellStyle name="_Ингибирование химизация  мониторинг 2007 (2)" xfId="168"/>
    <cellStyle name="_Ингибирование химизация  мониторинг 2007 (2)_UNS вариант на 670 скв 2010  от 20 10 09" xfId="169"/>
    <cellStyle name="_Ингибирование химизация  мониторинг 2007 (2)_выборка из УНС" xfId="170"/>
    <cellStyle name="_Ингибирование химизация  мониторинг 2007 (2)_Кап ремонт 2009-2013 УЭТ (от 14 11 08г)3" xfId="171"/>
    <cellStyle name="_Ингибирование химизация 2008 21.05.07" xfId="172"/>
    <cellStyle name="_Ингибирование химизация мониторинг 2008 06.09.07" xfId="173"/>
    <cellStyle name="_Ингибирование химизация мониторинг 2008 21 05 07" xfId="174"/>
    <cellStyle name="_Информация по исследованиям 2004" xfId="175"/>
    <cellStyle name="_Информация по технологическим остановкам" xfId="176"/>
    <cellStyle name="_К ЗАЩИТЕ 2007 УЭТ СУПЕР СУПЕР" xfId="177"/>
    <cellStyle name="_Кап.влож. на допдобычу 2500 от 9.03.04." xfId="178"/>
    <cellStyle name="_капитальный ремонт2008" xfId="179"/>
    <cellStyle name="_Капы с расшифровками" xfId="830"/>
    <cellStyle name="_Книг" xfId="831"/>
    <cellStyle name="_Книга1" xfId="9"/>
    <cellStyle name="_Книга1 2" xfId="180"/>
    <cellStyle name="_Книга1_Ввод 2009-2010г от 6-11-09" xfId="181"/>
    <cellStyle name="_Книга1_Ввод новых обьектов 2010г-факт по БЭО" xfId="182"/>
    <cellStyle name="_Книга1_Доп ввод 2009г - 44чел+ 5440уе" xfId="183"/>
    <cellStyle name="_Книга1_Книга2" xfId="184"/>
    <cellStyle name="_Книга1_Приложение №3-Разбивка у е  по цехам РН-ЮНГ" xfId="185"/>
    <cellStyle name="_Книга111" xfId="186"/>
    <cellStyle name="_Книга116" xfId="187"/>
    <cellStyle name="_Книга13" xfId="188"/>
    <cellStyle name="_Книга15" xfId="189"/>
    <cellStyle name="_Книга2" xfId="190"/>
    <cellStyle name="_Книга2 (8)" xfId="191"/>
    <cellStyle name="_Книга2_1" xfId="192"/>
    <cellStyle name="_Книга3" xfId="832"/>
    <cellStyle name="_Книга3_Capex-new" xfId="833"/>
    <cellStyle name="_Книга3_Financial Plan - final_2" xfId="834"/>
    <cellStyle name="_Книга3_Form 01(MB)" xfId="835"/>
    <cellStyle name="_Книга3_Links_NK" xfId="836"/>
    <cellStyle name="_Книга3_N20_5" xfId="837"/>
    <cellStyle name="_Книга3_N20_6" xfId="838"/>
    <cellStyle name="_Книга3_New Form10_2" xfId="839"/>
    <cellStyle name="_Книга3_Nsi" xfId="840"/>
    <cellStyle name="_Книга3_Nsi - last version" xfId="841"/>
    <cellStyle name="_Книга3_Nsi - last version for programming" xfId="842"/>
    <cellStyle name="_Книга3_Nsi - next_last version" xfId="843"/>
    <cellStyle name="_Книга3_Nsi - plan - final" xfId="844"/>
    <cellStyle name="_Книга3_Nsi -super_ last version" xfId="845"/>
    <cellStyle name="_Книга3_Nsi(2)" xfId="846"/>
    <cellStyle name="_Книга3_Nsi_1" xfId="847"/>
    <cellStyle name="_Книга3_Nsi_139" xfId="848"/>
    <cellStyle name="_Книга3_Nsi_140" xfId="849"/>
    <cellStyle name="_Книга3_Nsi_140(Зах)" xfId="850"/>
    <cellStyle name="_Книга3_Nsi_140_mod" xfId="851"/>
    <cellStyle name="_Книга3_Nsi_158" xfId="852"/>
    <cellStyle name="_Книга3_Nsi_Express" xfId="853"/>
    <cellStyle name="_Книга3_Nsi_Jan1" xfId="854"/>
    <cellStyle name="_Книга3_Nsi_test" xfId="855"/>
    <cellStyle name="_Книга3_Nsi2" xfId="856"/>
    <cellStyle name="_Книга3_Nsi-Services" xfId="857"/>
    <cellStyle name="_Книга3_P&amp;L" xfId="858"/>
    <cellStyle name="_Книга3_S0400" xfId="859"/>
    <cellStyle name="_Книга3_S13001" xfId="860"/>
    <cellStyle name="_Книга3_Sheet1" xfId="861"/>
    <cellStyle name="_Книга3_sofi - plan_AP270202ii" xfId="862"/>
    <cellStyle name="_Книга3_sofi - plan_AP270202iii" xfId="863"/>
    <cellStyle name="_Книга3_sofi - plan_AP270202iv" xfId="864"/>
    <cellStyle name="_Книга3_Sofi vs Sobi" xfId="865"/>
    <cellStyle name="_Книга3_Sofi_PBD 27-11-01" xfId="866"/>
    <cellStyle name="_Книга3_SOFI_TEPs_AOK_130902" xfId="867"/>
    <cellStyle name="_Книга3_Sofi145a" xfId="868"/>
    <cellStyle name="_Книга3_Sofi153" xfId="869"/>
    <cellStyle name="_Книга3_Summary" xfId="870"/>
    <cellStyle name="_Книга3_SXXXX_Express_c Links" xfId="871"/>
    <cellStyle name="_Книга3_Tax_form_1кв_3" xfId="872"/>
    <cellStyle name="_Книга3_test_11" xfId="873"/>
    <cellStyle name="_Книга3_БКЭ" xfId="874"/>
    <cellStyle name="_Книга3_для вставки в пакет за 2001" xfId="875"/>
    <cellStyle name="_Книга3_дляГалиныВ" xfId="876"/>
    <cellStyle name="_Книга3_Книга7" xfId="877"/>
    <cellStyle name="_Книга3_Лист1" xfId="878"/>
    <cellStyle name="_Книга3_ОСН. ДЕЯТ." xfId="879"/>
    <cellStyle name="_Книга3_Подразделения" xfId="880"/>
    <cellStyle name="_Книга3_Список тиражирования" xfId="881"/>
    <cellStyle name="_Книга3_Форма 12 last" xfId="882"/>
    <cellStyle name="_Книга31" xfId="193"/>
    <cellStyle name="_Книга4" xfId="194"/>
    <cellStyle name="_Книга45" xfId="195"/>
    <cellStyle name="_Книга5" xfId="196"/>
    <cellStyle name="_Книга7" xfId="883"/>
    <cellStyle name="_Книга7_Capex-new" xfId="884"/>
    <cellStyle name="_Книга7_Financial Plan - final_2" xfId="885"/>
    <cellStyle name="_Книга7_Form 01(MB)" xfId="886"/>
    <cellStyle name="_Книга7_Links_NK" xfId="887"/>
    <cellStyle name="_Книга7_N20_5" xfId="888"/>
    <cellStyle name="_Книга7_N20_6" xfId="889"/>
    <cellStyle name="_Книга7_New Form10_2" xfId="890"/>
    <cellStyle name="_Книга7_Nsi" xfId="891"/>
    <cellStyle name="_Книга7_Nsi - last version" xfId="892"/>
    <cellStyle name="_Книга7_Nsi - last version for programming" xfId="893"/>
    <cellStyle name="_Книга7_Nsi - next_last version" xfId="894"/>
    <cellStyle name="_Книга7_Nsi - plan - final" xfId="895"/>
    <cellStyle name="_Книга7_Nsi -super_ last version" xfId="896"/>
    <cellStyle name="_Книга7_Nsi(2)" xfId="897"/>
    <cellStyle name="_Книга7_Nsi_1" xfId="898"/>
    <cellStyle name="_Книга7_Nsi_139" xfId="899"/>
    <cellStyle name="_Книга7_Nsi_140" xfId="900"/>
    <cellStyle name="_Книга7_Nsi_140(Зах)" xfId="901"/>
    <cellStyle name="_Книга7_Nsi_140_mod" xfId="902"/>
    <cellStyle name="_Книга7_Nsi_158" xfId="903"/>
    <cellStyle name="_Книга7_Nsi_Express" xfId="904"/>
    <cellStyle name="_Книга7_Nsi_Jan1" xfId="905"/>
    <cellStyle name="_Книга7_Nsi_test" xfId="906"/>
    <cellStyle name="_Книга7_Nsi2" xfId="907"/>
    <cellStyle name="_Книга7_Nsi-Services" xfId="908"/>
    <cellStyle name="_Книга7_P&amp;L" xfId="909"/>
    <cellStyle name="_Книга7_S0400" xfId="910"/>
    <cellStyle name="_Книга7_S13001" xfId="911"/>
    <cellStyle name="_Книга7_Sheet1" xfId="912"/>
    <cellStyle name="_Книга7_sofi - plan_AP270202ii" xfId="913"/>
    <cellStyle name="_Книга7_sofi - plan_AP270202iii" xfId="914"/>
    <cellStyle name="_Книга7_sofi - plan_AP270202iv" xfId="915"/>
    <cellStyle name="_Книга7_Sofi vs Sobi" xfId="916"/>
    <cellStyle name="_Книга7_Sofi_PBD 27-11-01" xfId="917"/>
    <cellStyle name="_Книга7_SOFI_TEPs_AOK_130902" xfId="918"/>
    <cellStyle name="_Книга7_Sofi145a" xfId="919"/>
    <cellStyle name="_Книга7_Sofi153" xfId="920"/>
    <cellStyle name="_Книга7_Summary" xfId="921"/>
    <cellStyle name="_Книга7_SXXXX_Express_c Links" xfId="922"/>
    <cellStyle name="_Книга7_Tax_form_1кв_3" xfId="923"/>
    <cellStyle name="_Книга7_test_11" xfId="924"/>
    <cellStyle name="_Книга7_БКЭ" xfId="925"/>
    <cellStyle name="_Книга7_для вставки в пакет за 2001" xfId="926"/>
    <cellStyle name="_Книга7_дляГалиныВ" xfId="927"/>
    <cellStyle name="_Книга7_Книга7" xfId="928"/>
    <cellStyle name="_Книга7_Лист1" xfId="929"/>
    <cellStyle name="_Книга7_ОСН. ДЕЯТ." xfId="930"/>
    <cellStyle name="_Книга7_Подразделения" xfId="931"/>
    <cellStyle name="_Книга7_Список тиражирования" xfId="932"/>
    <cellStyle name="_Книга7_Форма 12 last" xfId="933"/>
    <cellStyle name="_Книга72" xfId="197"/>
    <cellStyle name="_Книга85" xfId="198"/>
    <cellStyle name="_Копия Керосин 80$.бар.  " xfId="934"/>
    <cellStyle name="_Копия ОНСС 2005 вариант N" xfId="199"/>
    <cellStyle name="_Копия Производственная программа 2007 г (Коррект. от 19.07.06г. + Изм бурения).на 24.07.06" xfId="200"/>
    <cellStyle name="_Копия Расчет - 24.05.05" xfId="201"/>
    <cellStyle name="_Копия Расчет 28.04.04" xfId="202"/>
    <cellStyle name="_Копия Расчет на 20.07" xfId="203"/>
    <cellStyle name="_Копия РД 2005 23-10-04_3100-изм новые от Хальзова А.А. " xfId="935"/>
    <cellStyle name="_Копия Снижение ПРБ 20.12.04" xfId="204"/>
    <cellStyle name="_Копия форма1" xfId="205"/>
    <cellStyle name="_ЛеснаяПоляна" xfId="206"/>
    <cellStyle name="_Лимиты на ОНСС 2004" xfId="207"/>
    <cellStyle name="_Лимиты на ОНСС 20041" xfId="208"/>
    <cellStyle name="_Лимиты НПО апр. 02 (ПБУ)" xfId="209"/>
    <cellStyle name="_Лист6" xfId="210"/>
    <cellStyle name="_ЛФО 2006" xfId="211"/>
    <cellStyle name="_Майский регион.Сут. рапорт нач. смены -10.04." xfId="212"/>
    <cellStyle name="_МАКЕТ БП" xfId="213"/>
    <cellStyle name="_МАКЕТ книги б п для добычи" xfId="214"/>
    <cellStyle name="_МАКЕТ книги б п для добычи 2008-2011 (3)" xfId="215"/>
    <cellStyle name="_МАКЕТ книги б п для добычи окончательный" xfId="216"/>
    <cellStyle name="_Мероприятия по ИТО на 2003 г." xfId="936"/>
    <cellStyle name="_Мониторинг" xfId="217"/>
    <cellStyle name="_Мониторинг 2007" xfId="218"/>
    <cellStyle name="_Мониторинг 2007_UNS вариант на 670 скв 2010  от 20 10 09" xfId="219"/>
    <cellStyle name="_Мониторинг 2007_выборка из УНС" xfId="220"/>
    <cellStyle name="_Мониторинг 2007_Кап ремонт 2009-2013 УЭТ (от 14 11 08г)3" xfId="221"/>
    <cellStyle name="_Мониторинг_UNS вариант на 670 скв 2010  от 20 10 09" xfId="222"/>
    <cellStyle name="_Мониторинг_выборка из УНС" xfId="223"/>
    <cellStyle name="_Мониторинг_Кап ремонт 2009-2013 УЭТ (от 14 11 08г)3" xfId="224"/>
    <cellStyle name="_Мостик изомеризация" xfId="937"/>
    <cellStyle name="_МсР-Запуски-остановки-вывод(для корректировки 26.10)1" xfId="225"/>
    <cellStyle name="_Н.вариант" xfId="226"/>
    <cellStyle name="_НГДУ-ПН ( ЦДНГ-6 )5" xfId="227"/>
    <cellStyle name="_Нераб.фонд Приоб.регион" xfId="228"/>
    <cellStyle name="_Нераб.фонд1" xfId="229"/>
    <cellStyle name="_Нирвана" xfId="230"/>
    <cellStyle name="_Новая кодировка" xfId="231"/>
    <cellStyle name="_Новая форма ИТОГИ" xfId="232"/>
    <cellStyle name="_Новая форма ИТОГИ_ГТМ по ОАО ЮНГ" xfId="233"/>
    <cellStyle name="_Новая форма ИТОГИ_ГТМ по ОАО ЮНГ_Суточные сводки" xfId="234"/>
    <cellStyle name="_новое оборудование2005" xfId="235"/>
    <cellStyle name="_Новые формы_месяц_версия 6" xfId="236"/>
    <cellStyle name="_Оборудование (2)" xfId="237"/>
    <cellStyle name="_обоснование_БГГ" xfId="238"/>
    <cellStyle name="_Общая форма расчёта ЦДНГ" xfId="239"/>
    <cellStyle name="_общий" xfId="240"/>
    <cellStyle name="_Объекты 2008 год" xfId="241"/>
    <cellStyle name="_объемы  бурения 2004г " xfId="242"/>
    <cellStyle name="_объемы  бурения 2004г _UNS вариант на 670 скв 2010  от 20 10 09" xfId="243"/>
    <cellStyle name="_объемы  бурения 2004г _выборка из УНС" xfId="244"/>
    <cellStyle name="_объемы  бурения 2004г _Кап ремонт 2009-2013 УЭТ (от 14 11 08г)3" xfId="245"/>
    <cellStyle name="_Объяснение" xfId="246"/>
    <cellStyle name="_Ожид.ремонта" xfId="247"/>
    <cellStyle name="_Ожидаемое выполнение ГТМ по Майскому региону в октябре 2004 г (1.10.04 ЮНГ)" xfId="248"/>
    <cellStyle name="_ОНСС 2005г Окончательный вар ГРП  5 01 05г" xfId="249"/>
    <cellStyle name="_ОНСС 2006 6.12.06" xfId="250"/>
    <cellStyle name="_ОНСС от 02.02.2004 по AFE" xfId="251"/>
    <cellStyle name="_ОНСС от 24.01.05 (Департамент)" xfId="252"/>
    <cellStyle name="_Оперативная приобье" xfId="253"/>
    <cellStyle name="_Оперативная сводка 2" xfId="254"/>
    <cellStyle name="_ОТ и Э Тула 2003 г." xfId="938"/>
    <cellStyle name="_охрана труда цел. прогр." xfId="939"/>
    <cellStyle name="_Перечень труб по определение (2)" xfId="255"/>
    <cellStyle name="_План 2007-2011гг" xfId="256"/>
    <cellStyle name="_План график ЦДНГ-14" xfId="257"/>
    <cellStyle name="_План КВ 2006г (с опережающим) (ОНСС) (3) от 22.03.06" xfId="258"/>
    <cellStyle name="_План по ШБ в разрезе цехов на 1кв." xfId="259"/>
    <cellStyle name="_План финансирования январь, февраль в номенклатуре УМТО" xfId="260"/>
    <cellStyle name="_Подг и разв персонала 2003" xfId="940"/>
    <cellStyle name="_Порывы_2006-2005" xfId="261"/>
    <cellStyle name="_потери 03.04" xfId="262"/>
    <cellStyle name="_Потребность в МТР для УДН и Г на 1 кв. 2005 г. 2" xfId="263"/>
    <cellStyle name="_почта (6)" xfId="264"/>
    <cellStyle name="_Приложение  1" xfId="265"/>
    <cellStyle name="_Приложение  1 (обеспечен  января) от 24 01" xfId="266"/>
    <cellStyle name="_Приложение  1 (обеспечен. ноября) от 30.11" xfId="267"/>
    <cellStyle name="_Приложение 1 - Заявка на 2 квартал для УДНГ (2)" xfId="268"/>
    <cellStyle name="_Приложение 1 (Движение бригад)1" xfId="269"/>
    <cellStyle name="_Приложение 1 Потребность в МТР  на декабрь-04  (2)" xfId="270"/>
    <cellStyle name="_Приложение 6 1" xfId="271"/>
    <cellStyle name="_Приложение №1 Заявка на 2-е полугодие" xfId="272"/>
    <cellStyle name="_Приложение №3-Разбивка у е  по цехам РН-ЮНГ" xfId="273"/>
    <cellStyle name="_Приложение по ЦДНГ-7 за сентябрь 2003" xfId="274"/>
    <cellStyle name="_приложение№1" xfId="275"/>
    <cellStyle name="_Приобье-10.05" xfId="276"/>
    <cellStyle name="_проверка фонда" xfId="277"/>
    <cellStyle name="_Прогноз по Майскому региону 4.10.04" xfId="278"/>
    <cellStyle name="_Прогноз по Майскому региону 9.10.04" xfId="279"/>
    <cellStyle name="_Прогноз по Майскому региону 9.10.041" xfId="280"/>
    <cellStyle name="_Программа  2007-2011(ТА)" xfId="281"/>
    <cellStyle name="_Программа демонтажа невостр. имущ. УЭТ на 2008" xfId="282"/>
    <cellStyle name="_Программа Ингибирования Реологии Тек ремонт" xfId="283"/>
    <cellStyle name="_Программа Ингибирования Реологии Тек ремонт_UNS вариант на 670 скв 2010  от 20 10 09" xfId="284"/>
    <cellStyle name="_Программа Ингибирования Реологии Тек ремонт_выборка из УНС" xfId="285"/>
    <cellStyle name="_Программа Ингибирования Реологии Тек ремонт_Кап ремонт 2009-2013 УЭТ (от 14 11 08г)3" xfId="286"/>
    <cellStyle name="_Программа обработки пож.коридора против поросли 2008" xfId="287"/>
    <cellStyle name="_Программа ОТН на 2007год 240506 (2)" xfId="288"/>
    <cellStyle name="_Программа по бактерицидной обработке и ингибированию водоводов 16 05 06 2" xfId="289"/>
    <cellStyle name="_Программа по бактерицидной обработке и ингибированию водоводов 16 05 06 3" xfId="290"/>
    <cellStyle name="_Программа по бактерицидной обработке и ингибированию водоводов 2006-2011 (2)" xfId="291"/>
    <cellStyle name="_Программа по знакам навигации (2)" xfId="292"/>
    <cellStyle name="_Программа по установке КСМ-2008г. (силами подрядчиков)" xfId="293"/>
    <cellStyle name="_Программа по установке СМ-2008г. (силами подрядчиков)" xfId="294"/>
    <cellStyle name="_Программы по  экологии на 2003 г." xfId="941"/>
    <cellStyle name="_Прочие ОЭТ от 22 09 08" xfId="295"/>
    <cellStyle name="_Прочие ОЭТ от 22 09 08_UNS вариант на 670 скв 2010  от 20 10 09" xfId="296"/>
    <cellStyle name="_Прочие ОЭТ от 22 09 08_выборка из УНС" xfId="297"/>
    <cellStyle name="_Р 4 4 Трубопроводы (новый с учетом данных УНС) (4)" xfId="298"/>
    <cellStyle name="_Р 4 4 Трубопроводы (новый с учетом данных УНС) (5)" xfId="299"/>
    <cellStyle name="_Раздел 20 макет new" xfId="300"/>
    <cellStyle name="_Раздел 4 4  Трубопроводы" xfId="301"/>
    <cellStyle name="_Рапорт " xfId="302"/>
    <cellStyle name="_Рапорт бригад." xfId="303"/>
    <cellStyle name="_Рапорт бригад._Расчет от 1.10 на 25.10(95)" xfId="304"/>
    <cellStyle name="_Рапорт бригад.1" xfId="305"/>
    <cellStyle name="_Рапорт бригад.1_Расчет от 1.10 на 25.10(95)" xfId="306"/>
    <cellStyle name="_Рапорт1" xfId="307"/>
    <cellStyle name="_РАСКУСТОВКА (ЛБ)" xfId="308"/>
    <cellStyle name="_Расчет - 24.04.05" xfId="309"/>
    <cellStyle name="_Расчет 06.12.04 факт с графиком" xfId="310"/>
    <cellStyle name="_Расчёт 09.08.2004 г" xfId="311"/>
    <cellStyle name="_расчет 13.09.2004 г" xfId="312"/>
    <cellStyle name="_Расчёт 20.07.2004 г" xfId="313"/>
    <cellStyle name="_Расчёт 23.08.2004 г" xfId="314"/>
    <cellStyle name="_Расчёт 24.06.2004 г" xfId="315"/>
    <cellStyle name="_Расчет 25.03.051" xfId="316"/>
    <cellStyle name="_Расчет 26.06.04" xfId="317"/>
    <cellStyle name="_Расчет 30.11.04" xfId="318"/>
    <cellStyle name="_Расчет 31.05.041изм" xfId="319"/>
    <cellStyle name="_Расчёт 31.05.2004 г2изм" xfId="320"/>
    <cellStyle name="_Расчет добычи по Приобке на 2 февраля" xfId="321"/>
    <cellStyle name="_Расчет к бюджету" xfId="322"/>
    <cellStyle name="_Расчет на 17.11" xfId="323"/>
    <cellStyle name="_Расчет на 21.07" xfId="324"/>
    <cellStyle name="_Расчет от 1.10 на 25.10(95)" xfId="325"/>
    <cellStyle name="_Расчет от 28.09 на 26.10" xfId="326"/>
    <cellStyle name="_Расчет по 1 кв  2005г " xfId="327"/>
    <cellStyle name="_Расчет по месторождениям_Ввод 320" xfId="328"/>
    <cellStyle name="_Расчет по месторождениям_Замена изнош_1706 отеч" xfId="329"/>
    <cellStyle name="_Расчёт по ЦДНГ-7 с Прилож на 23.10.03" xfId="330"/>
    <cellStyle name="_Расчет ПРБ июнь факт yа 30.06.2004" xfId="331"/>
    <cellStyle name="_расчет снижения 05.10.2004 г" xfId="332"/>
    <cellStyle name="_расчет снижения Регион 27.09.2004 г" xfId="333"/>
    <cellStyle name="_Расчет соц.прогр.2002_2003" xfId="942"/>
    <cellStyle name="_Расчет соц.прогр.от 15.08.02" xfId="943"/>
    <cellStyle name="_Расчет соц.прогр.от 5.08.02" xfId="944"/>
    <cellStyle name="_Расчет соц.прогр.от 9.08.02" xfId="945"/>
    <cellStyle name="_Расчет суточной   по   ЦДНГ-7 НГДУ ПН на 24.10.2003" xfId="334"/>
    <cellStyle name="_Расчет экономии электоэнергии в рез  очиски труб (3)" xfId="10"/>
    <cellStyle name="_Расшифровка затрат УЭТ на 2008г от 20.08.07г с изменениями от 130907" xfId="335"/>
    <cellStyle name="_РД 2005 16-10-04_3100-изм новые " xfId="946"/>
    <cellStyle name="_РД 2005 25-10-04_3100-2009 " xfId="947"/>
    <cellStyle name="_РД 2005 26-10-04_3100 " xfId="948"/>
    <cellStyle name="_Свод 2003  " xfId="949"/>
    <cellStyle name="_Свод AFE (блок А и Б) 29.12.03" xfId="336"/>
    <cellStyle name="_Свод по лизингу 2004 (2)" xfId="337"/>
    <cellStyle name="_Сводка для ЦИТС" xfId="338"/>
    <cellStyle name="_Сводка для ЦИТС ДОМНГ" xfId="339"/>
    <cellStyle name="_Сводка по обр.клапанам (обновл., Баланс)" xfId="340"/>
    <cellStyle name="_СВОДКА2005( супер)" xfId="341"/>
    <cellStyle name="_Сводки  ТиКРС 1.04.04 (4 часовая) март - Приобский" xfId="342"/>
    <cellStyle name="_Сводки  ТиКРС 3.04.04 (4 часовая) март - Приобский" xfId="343"/>
    <cellStyle name="_Сводки  ТиКРС 4.04.04 (4 часовая) март - Приобский" xfId="344"/>
    <cellStyle name="_Сводки ТиКРС 10.05.04 (4 часовая) май - Приобский" xfId="345"/>
    <cellStyle name="_сводная информация к защите (данные без индекса)" xfId="346"/>
    <cellStyle name="_сводная информация к защите (данные без индекса)_UNS вариант на 670 скв 2010  от 20 10 09" xfId="347"/>
    <cellStyle name="_сводная информация к защите (данные без индекса)_выборка из УНС" xfId="348"/>
    <cellStyle name="_сводная информация к защите (данные без индекса)_Кап ремонт 2009-2013 УЭТ (от 14 11 08г)3" xfId="349"/>
    <cellStyle name="_сводная информация к защите 2006 г. (данные без индекса)" xfId="350"/>
    <cellStyle name="_сводная информация к защите 2006 г. (данные без индекса)_UNS вариант на 670 скв 2010  от 20 10 09" xfId="351"/>
    <cellStyle name="_сводная информация к защите 2006 г. (данные без индекса)_выборка из УНС" xfId="352"/>
    <cellStyle name="_сводная информация к защите 2006 г. (данные без индекса)_Кап ремонт 2009-2013 УЭТ (от 14 11 08г)3" xfId="353"/>
    <cellStyle name="_сводная информация к защите 2008 г. (данные без индекса)" xfId="354"/>
    <cellStyle name="_сводная информация к защите 2008 г. (данные без индекса)_UNS вариант на 670 скв 2010  от 20 10 09" xfId="355"/>
    <cellStyle name="_сводная информация к защите 2008 г. (данные без индекса)_выборка из УНС" xfId="356"/>
    <cellStyle name="_сводная информация к защите 2008 г. (данные без индекса)_Кап ремонт 2009-2013 УЭТ (от 14 11 08г)3" xfId="357"/>
    <cellStyle name="_Сводная программа по бактерицидной обработке и ингибированию водоводов и нефтепроводов 2007-2011" xfId="358"/>
    <cellStyle name="_Сводная программа по бактерицидной обработке и ингибированию водоводов и нефтепроводов 2007-201100" xfId="359"/>
    <cellStyle name="_Снижение база  ЦДНГ-12 июль" xfId="360"/>
    <cellStyle name="_Снижение база  ЦДНГ-14 июль" xfId="361"/>
    <cellStyle name="_Снижение июнь с разбивкой1" xfId="362"/>
    <cellStyle name="_Снижение май ПРБ регион." xfId="363"/>
    <cellStyle name="_Снижение май ПРБ регион.1" xfId="364"/>
    <cellStyle name="_Снижение по УДНГ МсР  в октябре" xfId="365"/>
    <cellStyle name="_Снижение по УДНГ МсР  на 20.10.04" xfId="366"/>
    <cellStyle name="_Снижение по УДНГ МСР в октябре_200411" xfId="367"/>
    <cellStyle name="_Снижение ПРБ 19.12.04" xfId="368"/>
    <cellStyle name="_Снижение ПРБ на  22.12.04г.1" xfId="369"/>
    <cellStyle name="_Снижение произв ЦДНГ-14." xfId="370"/>
    <cellStyle name="_Снижение производительности за ноябрь ПРБ1" xfId="371"/>
    <cellStyle name="_Снижение ЦДНГ-12" xfId="372"/>
    <cellStyle name="_Согласованный  план ввода, фин. поставок - ОНСС 2006 от 23 01 06г (5)" xfId="373"/>
    <cellStyle name="_Спецификации Роснефть" xfId="374"/>
    <cellStyle name="_Справка - ввод 2006 1 квартал" xfId="375"/>
    <cellStyle name="_Стратег  пл-е новое3" xfId="376"/>
    <cellStyle name="_Стратег. пл-е новое" xfId="377"/>
    <cellStyle name="_Стратегическое планирование - 2005г." xfId="378"/>
    <cellStyle name="_Строительство новых скважин_25" xfId="379"/>
    <cellStyle name="_Строительство новых скважин11" xfId="380"/>
    <cellStyle name="_Структура по ИД (2)" xfId="381"/>
    <cellStyle name="_Суперсводка" xfId="382"/>
    <cellStyle name="_Суперсводка  02.04" xfId="383"/>
    <cellStyle name="_Суперсводка  03.04" xfId="384"/>
    <cellStyle name="_Сут.рапорт ЦДНГ-12" xfId="385"/>
    <cellStyle name="_Суточный расчет ЦДНГ-12 март за 25-03-04" xfId="386"/>
    <cellStyle name="_Текущий ремонт КСМ СтМ 2008г " xfId="387"/>
    <cellStyle name="_Текущий ремонт КСМ СтМ 2008г _UNS вариант на 670 скв 2010  от 20 10 09" xfId="388"/>
    <cellStyle name="_Текущий ремонт КСМ СтМ 2008г _выборка из УНС" xfId="389"/>
    <cellStyle name="_Текущий ремонт КСМ СтМ 2008г _Кап ремонт 2009-2013 УЭТ (от 14 11 08г)3" xfId="390"/>
    <cellStyle name="_Текущий фонд.4.2004" xfId="391"/>
    <cellStyle name="_техрежим ОИС на февраль МН" xfId="392"/>
    <cellStyle name="_ТиКРС  26.10.04 (4 часовая) октябрь Приоб..." xfId="393"/>
    <cellStyle name="_ТиКРС  Приобский  220805 (2)" xfId="394"/>
    <cellStyle name="_ТиКРС 03.03.05 (4 часовая)-Приобский" xfId="395"/>
    <cellStyle name="_ТиКРС 04.03.05 (4 часовая)- Приобский" xfId="396"/>
    <cellStyle name="_ТиКРС 10.02.05 (4 часовая)- Приобский" xfId="397"/>
    <cellStyle name="_ТиКРС 12.02.05 (4 часовая)- Приобский" xfId="398"/>
    <cellStyle name="_ТиКРС 13.05.05 (4 часовая)- Приобский" xfId="399"/>
    <cellStyle name="_ТиКРС 17.02.05 (4 часовая) - Приобский" xfId="400"/>
    <cellStyle name="_ТЭР 12 11 08 (изм цена) последний" xfId="11"/>
    <cellStyle name="_установка КСМ" xfId="401"/>
    <cellStyle name="_УФ бурение 2005г от 20.04.04г (19-00)" xfId="402"/>
    <cellStyle name="_УФ бурение 2005г от 21.04.04г (14-00)" xfId="403"/>
    <cellStyle name="_УФ бурение 2005г от 21.04.04г (14-00) без индекса" xfId="404"/>
    <cellStyle name="_УФ по бурению 2007 (1000-336-х)" xfId="405"/>
    <cellStyle name="_УФ по бурению 2007 (1000-336-х)_UNS вариант на 670 скв 2010  от 20 10 09" xfId="406"/>
    <cellStyle name="_УФ по бурению 2007 (1000-336-х)_выборка из УНС" xfId="407"/>
    <cellStyle name="_УФ по бурению 2007 (1000-336-х)_Кап ремонт 2009-2013 УЭТ (от 14 11 08г)3" xfId="408"/>
    <cellStyle name="_УЭТ Ингибирование,химизация 2008" xfId="409"/>
    <cellStyle name="_ф 7" xfId="410"/>
    <cellStyle name="_ФЗП 2003 свод" xfId="950"/>
    <cellStyle name="_Форма 9.1. План капитальных вложений по объектам (без НМА)" xfId="1099"/>
    <cellStyle name="_Форма Бизнес-плана 2008-2012 по диагностике" xfId="411"/>
    <cellStyle name="_Форма бюджета Нишкевич Ю.А." xfId="412"/>
    <cellStyle name="_Форма по снижению производительности (2)" xfId="413"/>
    <cellStyle name="_Форма по снижению производительности (3)" xfId="414"/>
    <cellStyle name="_Форма Сарех на 23.02.05 г." xfId="951"/>
    <cellStyle name="_Форма. Простои ТКРС3" xfId="415"/>
    <cellStyle name="_Форма_01.16_UpstreamForm_05_FINPLAN_САнгл" xfId="952"/>
    <cellStyle name="_Форма_01.16_UpstreamForm_05_SMETA_САнгл" xfId="953"/>
    <cellStyle name="_Форма_01.16_UpstreamForm_13_TEP_САнгл" xfId="954"/>
    <cellStyle name="_ФОРМА_2005" xfId="416"/>
    <cellStyle name="_Формат КВ БП НПЗ свод_new" xfId="955"/>
    <cellStyle name="_Формат КВ БП РНПК" xfId="956"/>
    <cellStyle name="_Формат целевых программ на 2003 год оконат" xfId="957"/>
    <cellStyle name="_Формат целевых программ на 2003 год окончат1" xfId="958"/>
    <cellStyle name="_Формы АСУ для БП на 2003год" xfId="959"/>
    <cellStyle name="_Формы АСУ для БП на 2003год_ егор в кис " xfId="960"/>
    <cellStyle name="_Формы2003" xfId="961"/>
    <cellStyle name="_ЦДНГ-12 Зап.-Останов.-январь04г." xfId="417"/>
    <cellStyle name="_ЦДНГ-12 Запуски-Остановки 43" xfId="418"/>
    <cellStyle name="_ЦДНГ-12 Запуски-Остановки 59" xfId="419"/>
    <cellStyle name="_ЦДНГ-6 Запуски-остановки 1210" xfId="420"/>
    <cellStyle name="_ЦДНГ-71" xfId="421"/>
    <cellStyle name="_цел.программы 26.09" xfId="962"/>
    <cellStyle name="_Цел.формы 2003г" xfId="963"/>
    <cellStyle name="_Целевые 20.09.02" xfId="964"/>
    <cellStyle name="_Целевые программы - свод" xfId="965"/>
    <cellStyle name="_целевые_2003" xfId="966"/>
    <cellStyle name="_ЦПр 3 вар 2003" xfId="967"/>
    <cellStyle name="_Шаяхметов" xfId="968"/>
    <cellStyle name="_ЭПО проверка спецификаций" xfId="422"/>
    <cellStyle name="_ЮР 27.06.043" xfId="423"/>
    <cellStyle name="’E‰Y [0.00]_laroux" xfId="969"/>
    <cellStyle name="’E‰Y_laroux" xfId="970"/>
    <cellStyle name="€’ћѓћ‚›‰" xfId="12"/>
    <cellStyle name="=C:\WINNT35\SYSTEM32\COMMAND.COM" xfId="13"/>
    <cellStyle name="=C:\WINNT35\SYSTEM32\COMMAND.COM 2" xfId="14"/>
    <cellStyle name="=C:\WINNT35\SYSTEM32\COMMAND.COM 2 2" xfId="1205"/>
    <cellStyle name="=C:\WINNT35\SYSTEM32\COMMAND.COM 3" xfId="1100"/>
    <cellStyle name="=C:\WINNT35\SYSTEM32\COMMAND.COM_2013-2014" xfId="1101"/>
    <cellStyle name="•WЏЂ_laroux" xfId="971"/>
    <cellStyle name="0,00;0;" xfId="972"/>
    <cellStyle name="-15-1976" xfId="973"/>
    <cellStyle name="20% - Accent1" xfId="974"/>
    <cellStyle name="20% - Accent2" xfId="975"/>
    <cellStyle name="20% - Accent3" xfId="976"/>
    <cellStyle name="20% - Accent4" xfId="977"/>
    <cellStyle name="20% - Accent5" xfId="978"/>
    <cellStyle name="20% - Accent6" xfId="979"/>
    <cellStyle name="20% — акцент1 2" xfId="1142"/>
    <cellStyle name="20% — акцент2 2" xfId="1143"/>
    <cellStyle name="20% — акцент3 2" xfId="1140"/>
    <cellStyle name="20% — акцент4 2" xfId="1139"/>
    <cellStyle name="20% — акцент5 2" xfId="1145"/>
    <cellStyle name="20% — акцент6 2" xfId="1180"/>
    <cellStyle name="40% - Accent1" xfId="980"/>
    <cellStyle name="40% - Accent2" xfId="981"/>
    <cellStyle name="40% - Accent3" xfId="982"/>
    <cellStyle name="40% - Accent4" xfId="983"/>
    <cellStyle name="40% - Accent5" xfId="984"/>
    <cellStyle name="40% - Accent6" xfId="985"/>
    <cellStyle name="40% — акцент1 2" xfId="1149"/>
    <cellStyle name="40% — акцент2 2" xfId="1167"/>
    <cellStyle name="40% — акцент3 2" xfId="1193"/>
    <cellStyle name="40% — акцент4 2" xfId="1197"/>
    <cellStyle name="40% — акцент5 2" xfId="1169"/>
    <cellStyle name="40% — акцент6 2" xfId="1175"/>
    <cellStyle name="60% - Accent1" xfId="986"/>
    <cellStyle name="60% - Accent2" xfId="987"/>
    <cellStyle name="60% - Accent3" xfId="988"/>
    <cellStyle name="60% - Accent4" xfId="989"/>
    <cellStyle name="60% - Accent5" xfId="990"/>
    <cellStyle name="60% - Accent6" xfId="991"/>
    <cellStyle name="60% — акцент1 2" xfId="1174"/>
    <cellStyle name="60% — акцент2 2" xfId="1150"/>
    <cellStyle name="60% — акцент3 2" xfId="1177"/>
    <cellStyle name="60% — акцент4 2" xfId="1191"/>
    <cellStyle name="60% — акцент5 2" xfId="1183"/>
    <cellStyle name="60% — акцент6 2" xfId="1155"/>
    <cellStyle name="Accent1" xfId="992"/>
    <cellStyle name="Accent2" xfId="993"/>
    <cellStyle name="Accent3" xfId="994"/>
    <cellStyle name="Accent4" xfId="995"/>
    <cellStyle name="Accent5" xfId="996"/>
    <cellStyle name="Accent6" xfId="997"/>
    <cellStyle name="Alilciue [0]" xfId="424"/>
    <cellStyle name="Alilciue_Apr   (2)" xfId="425"/>
    <cellStyle name="Bad" xfId="998"/>
    <cellStyle name="CALC Amount" xfId="999"/>
    <cellStyle name="CALC Amount [1]" xfId="1000"/>
    <cellStyle name="CALC Amount [2]" xfId="1001"/>
    <cellStyle name="CALC Amount Total" xfId="1002"/>
    <cellStyle name="CALC Amount Total [1]" xfId="1003"/>
    <cellStyle name="CALC Amount Total [2]" xfId="1004"/>
    <cellStyle name="CALC Currency" xfId="1005"/>
    <cellStyle name="CALC Currency [1]" xfId="1006"/>
    <cellStyle name="CALC Currency [2]" xfId="1007"/>
    <cellStyle name="CALC Currency Total" xfId="1008"/>
    <cellStyle name="CALC Currency Total [1]" xfId="1009"/>
    <cellStyle name="CALC Currency Total [2]" xfId="1010"/>
    <cellStyle name="CALC Date Long" xfId="1011"/>
    <cellStyle name="CALC Date Short" xfId="1012"/>
    <cellStyle name="CALC Percent" xfId="1013"/>
    <cellStyle name="CALC Percent [1]" xfId="1014"/>
    <cellStyle name="CALC Percent [2]" xfId="1015"/>
    <cellStyle name="CALC Percent Total" xfId="1016"/>
    <cellStyle name="CALC Percent Total [1]" xfId="1017"/>
    <cellStyle name="CALC Percent Total [2]" xfId="1018"/>
    <cellStyle name="Calculation" xfId="1019"/>
    <cellStyle name="Check Cell" xfId="1020"/>
    <cellStyle name="Comma  - Style1" xfId="1021"/>
    <cellStyle name="Comma  - Style2" xfId="1022"/>
    <cellStyle name="Comma  - Style3" xfId="1023"/>
    <cellStyle name="Comma  - Style4" xfId="1024"/>
    <cellStyle name="Comma  - Style5" xfId="1025"/>
    <cellStyle name="Comma  - Style6" xfId="1026"/>
    <cellStyle name="Comma  - Style7" xfId="1027"/>
    <cellStyle name="Comma  - Style8" xfId="1028"/>
    <cellStyle name="Comma [0]" xfId="426"/>
    <cellStyle name="Comma_Completion Drawing" xfId="427"/>
    <cellStyle name="Craieiaie" xfId="428"/>
    <cellStyle name="Currency [0]" xfId="429"/>
    <cellStyle name="Currency_Completion Drawing" xfId="430"/>
    <cellStyle name="DATA Amount" xfId="1029"/>
    <cellStyle name="DATA Amount [1]" xfId="1030"/>
    <cellStyle name="DATA Amount [2]" xfId="1031"/>
    <cellStyle name="DATA Currency" xfId="1032"/>
    <cellStyle name="DATA Currency [1]" xfId="1033"/>
    <cellStyle name="DATA Currency [2]" xfId="1034"/>
    <cellStyle name="DATA Date Long" xfId="1035"/>
    <cellStyle name="DATA Date Short" xfId="1036"/>
    <cellStyle name="DATA List" xfId="1037"/>
    <cellStyle name="DATA Memo" xfId="1038"/>
    <cellStyle name="DATA Percent" xfId="1039"/>
    <cellStyle name="DATA Percent [1]" xfId="1040"/>
    <cellStyle name="DATA Percent [2]" xfId="1041"/>
    <cellStyle name="DATA Text" xfId="1042"/>
    <cellStyle name="DATA Version" xfId="1043"/>
    <cellStyle name="Dezimal [0]_a0l60" xfId="1044"/>
    <cellStyle name="Dezimal_a0l60" xfId="1045"/>
    <cellStyle name="Donnece" xfId="431"/>
    <cellStyle name="Excel Built-in Normal" xfId="1046"/>
    <cellStyle name="Explanatory Text" xfId="1047"/>
    <cellStyle name="Flag" xfId="1048"/>
    <cellStyle name="form" xfId="1049"/>
    <cellStyle name="Good" xfId="1050"/>
    <cellStyle name="Grey" xfId="1051"/>
    <cellStyle name="Group1" xfId="1052"/>
    <cellStyle name="Heading 1" xfId="1053"/>
    <cellStyle name="HEADING 1 REPORT" xfId="1054"/>
    <cellStyle name="HEADING 1_Мостик изомеризация" xfId="1055"/>
    <cellStyle name="Heading 2" xfId="1056"/>
    <cellStyle name="Heading 3" xfId="1057"/>
    <cellStyle name="Heading 4" xfId="1058"/>
    <cellStyle name="Heading2" xfId="1059"/>
    <cellStyle name="Headline I" xfId="1060"/>
    <cellStyle name="Headline II" xfId="1061"/>
    <cellStyle name="Headline III" xfId="1062"/>
    <cellStyle name="Iau?iue_?iardu 1" xfId="432"/>
    <cellStyle name="Input" xfId="1063"/>
    <cellStyle name="Input [yellow]" xfId="1064"/>
    <cellStyle name="LABEL Normal" xfId="1065"/>
    <cellStyle name="LABEL Note" xfId="1066"/>
    <cellStyle name="LABEL Units" xfId="1067"/>
    <cellStyle name="LineDraw" xfId="433"/>
    <cellStyle name="Linked Cell" xfId="1068"/>
    <cellStyle name="Moneda [0]_VERA" xfId="1069"/>
    <cellStyle name="Moneda_VERA" xfId="1070"/>
    <cellStyle name="Neutral" xfId="1071"/>
    <cellStyle name="Norma" xfId="434"/>
    <cellStyle name="Normal - Style1" xfId="435"/>
    <cellStyle name="Normal_02." xfId="436"/>
    <cellStyle name="Normal1" xfId="437"/>
    <cellStyle name="normбlnм_laroux" xfId="438"/>
    <cellStyle name="Note" xfId="1072"/>
    <cellStyle name="Nraec?iue" xfId="439"/>
    <cellStyle name="Nun??c [0]_Apr   (2)" xfId="440"/>
    <cellStyle name="Nun??c_Apr   (2)" xfId="441"/>
    <cellStyle name="Ociriniaue [0]" xfId="442"/>
    <cellStyle name="Ociriniaue_Deri.06.98 " xfId="443"/>
    <cellStyle name="Option" xfId="1073"/>
    <cellStyle name="OptionHeading" xfId="1074"/>
    <cellStyle name="Output" xfId="1075"/>
    <cellStyle name="Percent [2]" xfId="1076"/>
    <cellStyle name="Percent_OPERATING" xfId="444"/>
    <cellStyle name="Price_Body" xfId="445"/>
    <cellStyle name="Product" xfId="1077"/>
    <cellStyle name="s01" xfId="479"/>
    <cellStyle name="s02" xfId="480"/>
    <cellStyle name="s03" xfId="481"/>
    <cellStyle name="s04" xfId="482"/>
    <cellStyle name="s05" xfId="483"/>
    <cellStyle name="s06" xfId="484"/>
    <cellStyle name="s07" xfId="485"/>
    <cellStyle name="s08" xfId="486"/>
    <cellStyle name="s09" xfId="487"/>
    <cellStyle name="s10" xfId="488"/>
    <cellStyle name="s100" xfId="489"/>
    <cellStyle name="s101" xfId="490"/>
    <cellStyle name="s102" xfId="491"/>
    <cellStyle name="s103" xfId="492"/>
    <cellStyle name="s104" xfId="493"/>
    <cellStyle name="s105" xfId="494"/>
    <cellStyle name="s106" xfId="495"/>
    <cellStyle name="s107" xfId="496"/>
    <cellStyle name="s11" xfId="497"/>
    <cellStyle name="s110" xfId="498"/>
    <cellStyle name="s111" xfId="499"/>
    <cellStyle name="s112" xfId="500"/>
    <cellStyle name="s113" xfId="501"/>
    <cellStyle name="s114" xfId="502"/>
    <cellStyle name="s115" xfId="503"/>
    <cellStyle name="s116" xfId="504"/>
    <cellStyle name="s117" xfId="505"/>
    <cellStyle name="s12" xfId="506"/>
    <cellStyle name="s120" xfId="507"/>
    <cellStyle name="s121" xfId="508"/>
    <cellStyle name="s122" xfId="509"/>
    <cellStyle name="s123" xfId="510"/>
    <cellStyle name="s124" xfId="511"/>
    <cellStyle name="s125" xfId="512"/>
    <cellStyle name="s126" xfId="513"/>
    <cellStyle name="s127" xfId="514"/>
    <cellStyle name="s130" xfId="515"/>
    <cellStyle name="s131" xfId="516"/>
    <cellStyle name="s132" xfId="517"/>
    <cellStyle name="s133" xfId="518"/>
    <cellStyle name="s134" xfId="519"/>
    <cellStyle name="s135" xfId="520"/>
    <cellStyle name="s136" xfId="521"/>
    <cellStyle name="s137" xfId="522"/>
    <cellStyle name="s140" xfId="523"/>
    <cellStyle name="s1400" xfId="1179"/>
    <cellStyle name="s1402" xfId="1182"/>
    <cellStyle name="s1404" xfId="1148"/>
    <cellStyle name="s141" xfId="524"/>
    <cellStyle name="s142" xfId="525"/>
    <cellStyle name="s143" xfId="526"/>
    <cellStyle name="s144" xfId="527"/>
    <cellStyle name="s145" xfId="528"/>
    <cellStyle name="s146" xfId="529"/>
    <cellStyle name="s147" xfId="530"/>
    <cellStyle name="s150" xfId="531"/>
    <cellStyle name="s151" xfId="532"/>
    <cellStyle name="s152" xfId="533"/>
    <cellStyle name="s153" xfId="534"/>
    <cellStyle name="s154" xfId="535"/>
    <cellStyle name="s155" xfId="536"/>
    <cellStyle name="s156" xfId="537"/>
    <cellStyle name="s157" xfId="538"/>
    <cellStyle name="s160" xfId="539"/>
    <cellStyle name="s161" xfId="540"/>
    <cellStyle name="s162" xfId="541"/>
    <cellStyle name="s163" xfId="542"/>
    <cellStyle name="s164" xfId="543"/>
    <cellStyle name="s165" xfId="544"/>
    <cellStyle name="s166" xfId="545"/>
    <cellStyle name="s167" xfId="546"/>
    <cellStyle name="s30" xfId="547"/>
    <cellStyle name="s31" xfId="548"/>
    <cellStyle name="s32" xfId="549"/>
    <cellStyle name="s33" xfId="550"/>
    <cellStyle name="s34" xfId="551"/>
    <cellStyle name="s35" xfId="552"/>
    <cellStyle name="s36" xfId="553"/>
    <cellStyle name="s37" xfId="554"/>
    <cellStyle name="s40" xfId="555"/>
    <cellStyle name="s41" xfId="556"/>
    <cellStyle name="s42" xfId="557"/>
    <cellStyle name="s43" xfId="558"/>
    <cellStyle name="s44" xfId="559"/>
    <cellStyle name="s45" xfId="560"/>
    <cellStyle name="s46" xfId="561"/>
    <cellStyle name="s47" xfId="562"/>
    <cellStyle name="s50" xfId="563"/>
    <cellStyle name="s51" xfId="564"/>
    <cellStyle name="s52" xfId="565"/>
    <cellStyle name="s53" xfId="566"/>
    <cellStyle name="s54" xfId="567"/>
    <cellStyle name="s55" xfId="568"/>
    <cellStyle name="s56" xfId="569"/>
    <cellStyle name="s57" xfId="570"/>
    <cellStyle name="s60" xfId="571"/>
    <cellStyle name="s61" xfId="572"/>
    <cellStyle name="s62" xfId="573"/>
    <cellStyle name="s63" xfId="574"/>
    <cellStyle name="s64" xfId="575"/>
    <cellStyle name="s65" xfId="576"/>
    <cellStyle name="s66" xfId="577"/>
    <cellStyle name="s67" xfId="578"/>
    <cellStyle name="s70" xfId="579"/>
    <cellStyle name="s71" xfId="580"/>
    <cellStyle name="s72" xfId="581"/>
    <cellStyle name="s73" xfId="582"/>
    <cellStyle name="s74" xfId="583"/>
    <cellStyle name="s75" xfId="584"/>
    <cellStyle name="s76" xfId="585"/>
    <cellStyle name="s77" xfId="586"/>
    <cellStyle name="s80" xfId="587"/>
    <cellStyle name="s81" xfId="588"/>
    <cellStyle name="s82" xfId="589"/>
    <cellStyle name="s83" xfId="590"/>
    <cellStyle name="s84" xfId="591"/>
    <cellStyle name="s85" xfId="592"/>
    <cellStyle name="s86" xfId="593"/>
    <cellStyle name="s87" xfId="594"/>
    <cellStyle name="s90" xfId="595"/>
    <cellStyle name="s91" xfId="596"/>
    <cellStyle name="s92" xfId="597"/>
    <cellStyle name="s93" xfId="598"/>
    <cellStyle name="s94" xfId="599"/>
    <cellStyle name="s95" xfId="600"/>
    <cellStyle name="s96" xfId="601"/>
    <cellStyle name="s97" xfId="602"/>
    <cellStyle name="SAPBEXstdItem" xfId="446"/>
    <cellStyle name="Shell" xfId="1078"/>
    <cellStyle name="Standard_a0l60" xfId="1079"/>
    <cellStyle name="SYSTEM" xfId="1080"/>
    <cellStyle name="TableStyleLight1" xfId="1138"/>
    <cellStyle name="Text_Bill" xfId="447"/>
    <cellStyle name="TIME Detail" xfId="1081"/>
    <cellStyle name="TIME Period Start" xfId="1082"/>
    <cellStyle name="Title" xfId="1083"/>
    <cellStyle name="Total" xfId="1084"/>
    <cellStyle name="Unit" xfId="1085"/>
    <cellStyle name="Währung [0]_a0l60" xfId="1086"/>
    <cellStyle name="Währung_a0l60" xfId="1087"/>
    <cellStyle name="Warning Text" xfId="1088"/>
    <cellStyle name="Гиперссылка" xfId="1" builtinId="8"/>
    <cellStyle name="Денежный [0] 2" xfId="15"/>
    <cellStyle name="Денежный [0] 3" xfId="16"/>
    <cellStyle name="Денежный [0]OМеню_Меню (2)" xfId="448"/>
    <cellStyle name="Денежный 2" xfId="449"/>
    <cellStyle name="Загаловок" xfId="450"/>
    <cellStyle name="Заголовок" xfId="451"/>
    <cellStyle name="Количество скважин" xfId="452"/>
    <cellStyle name="новый" xfId="1132"/>
    <cellStyle name="Обычный" xfId="0" builtinId="0"/>
    <cellStyle name="Обычный 10" xfId="477"/>
    <cellStyle name="Обычный 10 2" xfId="478"/>
    <cellStyle name="Обычный 10 2 2" xfId="1129"/>
    <cellStyle name="Обычный 10 2 2 2" xfId="1212"/>
    <cellStyle name="Обычный 10 2 2 3" xfId="1240"/>
    <cellStyle name="Обычный 10 2 2 4" xfId="1265"/>
    <cellStyle name="Обычный 10 2 2 5" xfId="1290"/>
    <cellStyle name="Обычный 10 2 2 6" xfId="1294"/>
    <cellStyle name="Обычный 10 2 3" xfId="1115"/>
    <cellStyle name="Обычный 10 2 4" xfId="1159"/>
    <cellStyle name="Обычный 10 2 5" xfId="1224"/>
    <cellStyle name="Обычный 10 2 6" xfId="1250"/>
    <cellStyle name="Обычный 10 2 7" xfId="1276"/>
    <cellStyle name="Обычный 10 2 8" xfId="1293"/>
    <cellStyle name="Обычный 10 3" xfId="1114"/>
    <cellStyle name="Обычный 10 3 2" xfId="1130"/>
    <cellStyle name="Обычный 10 3 2 2" xfId="1213"/>
    <cellStyle name="Обычный 10 3 2 3" xfId="1237"/>
    <cellStyle name="Обычный 10 3 2 4" xfId="1266"/>
    <cellStyle name="Обычный 10 3 2 5" xfId="1291"/>
    <cellStyle name="Обычный 10 3 2 6" xfId="1296"/>
    <cellStyle name="Обычный 10 3 3" xfId="1236"/>
    <cellStyle name="Обычный 10 3 4" xfId="1295"/>
    <cellStyle name="Обычный 10 4" xfId="1158"/>
    <cellStyle name="Обычный 10 5" xfId="1144"/>
    <cellStyle name="Обычный 10 6" xfId="1223"/>
    <cellStyle name="Обычный 10 7" xfId="1249"/>
    <cellStyle name="Обычный 10 8" xfId="1275"/>
    <cellStyle name="Обычный 10 9" xfId="1292"/>
    <cellStyle name="Обычный 11" xfId="603"/>
    <cellStyle name="Обычный 11 2" xfId="1116"/>
    <cellStyle name="Обычный 11 3" xfId="1162"/>
    <cellStyle name="Обычный 11 4" xfId="1225"/>
    <cellStyle name="Обычный 11 5" xfId="1251"/>
    <cellStyle name="Обычный 11 6" xfId="1277"/>
    <cellStyle name="Обычный 11 7" xfId="1297"/>
    <cellStyle name="Обычный 12" xfId="604"/>
    <cellStyle name="Обычный 12 10" xfId="1320"/>
    <cellStyle name="Обычный 12 2" xfId="1089"/>
    <cellStyle name="Обычный 12 2 2" xfId="1118"/>
    <cellStyle name="Обычный 12 2 3" xfId="1200"/>
    <cellStyle name="Обычный 12 2 4" xfId="1227"/>
    <cellStyle name="Обычный 12 2 5" xfId="1253"/>
    <cellStyle name="Обычный 12 2 6" xfId="1279"/>
    <cellStyle name="Обычный 12 2 7" xfId="1299"/>
    <cellStyle name="Обычный 12 3" xfId="1090"/>
    <cellStyle name="Обычный 12 3 2" xfId="1119"/>
    <cellStyle name="Обычный 12 3 3" xfId="1201"/>
    <cellStyle name="Обычный 12 3 4" xfId="1228"/>
    <cellStyle name="Обычный 12 3 5" xfId="1254"/>
    <cellStyle name="Обычный 12 3 6" xfId="1280"/>
    <cellStyle name="Обычный 12 3 7" xfId="1300"/>
    <cellStyle name="Обычный 12 4" xfId="1117"/>
    <cellStyle name="Обычный 12 5" xfId="1163"/>
    <cellStyle name="Обычный 12 6" xfId="1226"/>
    <cellStyle name="Обычный 12 7" xfId="1252"/>
    <cellStyle name="Обычный 12 8" xfId="1278"/>
    <cellStyle name="Обычный 12 9" xfId="1298"/>
    <cellStyle name="Обычный 13" xfId="605"/>
    <cellStyle name="Обычный 14" xfId="1096"/>
    <cellStyle name="Обычный 14 2" xfId="1127"/>
    <cellStyle name="Обычный 14 2 2" xfId="1210"/>
    <cellStyle name="Обычный 14 2 3" xfId="1238"/>
    <cellStyle name="Обычный 14 2 4" xfId="1263"/>
    <cellStyle name="Обычный 14 2 5" xfId="1288"/>
    <cellStyle name="Обычный 14 2 6" xfId="1302"/>
    <cellStyle name="Обычный 14 3" xfId="1123"/>
    <cellStyle name="Обычный 14 4" xfId="1206"/>
    <cellStyle name="Обычный 14 5" xfId="1232"/>
    <cellStyle name="Обычный 14 6" xfId="1258"/>
    <cellStyle name="Обычный 14 7" xfId="1284"/>
    <cellStyle name="Обычный 14 8" xfId="1301"/>
    <cellStyle name="Обычный 15" xfId="1102"/>
    <cellStyle name="Обычный 15 2" xfId="1125"/>
    <cellStyle name="Обычный 15 3" xfId="1208"/>
    <cellStyle name="Обычный 15 4" xfId="1234"/>
    <cellStyle name="Обычный 15 5" xfId="1260"/>
    <cellStyle name="Обычный 15 6" xfId="1286"/>
    <cellStyle name="Обычный 15 7" xfId="1303"/>
    <cellStyle name="Обычный 16" xfId="1103"/>
    <cellStyle name="Обычный 16 2" xfId="1126"/>
    <cellStyle name="Обычный 16 3" xfId="1209"/>
    <cellStyle name="Обычный 16 4" xfId="1235"/>
    <cellStyle name="Обычный 16 5" xfId="1261"/>
    <cellStyle name="Обычный 16 6" xfId="1287"/>
    <cellStyle name="Обычный 16 7" xfId="1304"/>
    <cellStyle name="Обычный 17" xfId="1104"/>
    <cellStyle name="Обычный 18" xfId="1319"/>
    <cellStyle name="Обычный 19" xfId="6"/>
    <cellStyle name="Обычный 2" xfId="4"/>
    <cellStyle name="Обычный 2 14" xfId="1131"/>
    <cellStyle name="Обычный 2 18" xfId="1185"/>
    <cellStyle name="Обычный 2 18 2" xfId="1190"/>
    <cellStyle name="Обычный 2 18 2 2" xfId="1199"/>
    <cellStyle name="Обычный 2 18 3" xfId="1189"/>
    <cellStyle name="Обычный 2 2" xfId="18"/>
    <cellStyle name="Обычный 2 2 2" xfId="453"/>
    <cellStyle name="Обычный 2 2 2 2" xfId="1105"/>
    <cellStyle name="Обычный 2 2 2 2 2" xfId="1181"/>
    <cellStyle name="Обычный 2 2 2 2 3" xfId="1188"/>
    <cellStyle name="Обычный 2 2 2 2 4" xfId="1262"/>
    <cellStyle name="Обычный 2 2 2 2 5" xfId="1318"/>
    <cellStyle name="Обычный 2 2 2 3" xfId="1110"/>
    <cellStyle name="Обычный 2 2 2 4" xfId="1153"/>
    <cellStyle name="Обычный 2 2 2 5" xfId="1219"/>
    <cellStyle name="Обычный 2 2 2 6" xfId="1245"/>
    <cellStyle name="Обычный 2 2 2 7" xfId="1271"/>
    <cellStyle name="Обычный 2 2 2 8" xfId="1305"/>
    <cellStyle name="Обычный 2 2 23" xfId="1184"/>
    <cellStyle name="Обычный 2 2 23 2" xfId="1166"/>
    <cellStyle name="Обычный 2 2 3" xfId="454"/>
    <cellStyle name="Обычный 2 2 3 2" xfId="1152"/>
    <cellStyle name="Обычный 2 2 3 3" xfId="1146"/>
    <cellStyle name="Обычный 2 3" xfId="19"/>
    <cellStyle name="Обычный 2 3 2" xfId="1147"/>
    <cellStyle name="Обычный 2 3 3" xfId="1198"/>
    <cellStyle name="Обычный 2 4" xfId="455"/>
    <cellStyle name="Обычный 2 4 2" xfId="1111"/>
    <cellStyle name="Обычный 2 4 2 2" xfId="1168"/>
    <cellStyle name="Обычный 2 4 3" xfId="1154"/>
    <cellStyle name="Обычный 2 4 4" xfId="1220"/>
    <cellStyle name="Обычный 2 4 5" xfId="1246"/>
    <cellStyle name="Обычный 2 4 6" xfId="1272"/>
    <cellStyle name="Обычный 2 4 7" xfId="1306"/>
    <cellStyle name="Обычный 2 5" xfId="456"/>
    <cellStyle name="Обычный 2 5 2" xfId="1161"/>
    <cellStyle name="Обычный 2 6" xfId="1091"/>
    <cellStyle name="Обычный 2 6 2" xfId="1120"/>
    <cellStyle name="Обычный 2 6 3" xfId="1202"/>
    <cellStyle name="Обычный 2 6 4" xfId="1229"/>
    <cellStyle name="Обычный 2 6 5" xfId="1255"/>
    <cellStyle name="Обычный 2 6 6" xfId="1281"/>
    <cellStyle name="Обычный 2 6 7" xfId="1307"/>
    <cellStyle name="Обычный 2 7" xfId="17"/>
    <cellStyle name="Обычный 3" xfId="5"/>
    <cellStyle name="Обычный 3 2" xfId="3"/>
    <cellStyle name="Обычный 3 2 2" xfId="1192"/>
    <cellStyle name="Обычный 3 2 3" xfId="457"/>
    <cellStyle name="Обычный 3 3" xfId="458"/>
    <cellStyle name="Обычный 3 4" xfId="1171"/>
    <cellStyle name="Обычный 3 5" xfId="20"/>
    <cellStyle name="Обычный 39" xfId="1141"/>
    <cellStyle name="Обычный 4" xfId="21"/>
    <cellStyle name="Обычный 4 2" xfId="1172"/>
    <cellStyle name="Обычный 4 3" xfId="1195"/>
    <cellStyle name="Обычный 44" xfId="1160"/>
    <cellStyle name="Обычный 5" xfId="22"/>
    <cellStyle name="Обычный 5 2" xfId="1092"/>
    <cellStyle name="Обычный 5 2 2" xfId="1121"/>
    <cellStyle name="Обычный 5 2 3" xfId="1203"/>
    <cellStyle name="Обычный 5 2 4" xfId="1230"/>
    <cellStyle name="Обычный 5 2 5" xfId="1256"/>
    <cellStyle name="Обычный 5 2 6" xfId="1282"/>
    <cellStyle name="Обычный 5 2 7" xfId="1308"/>
    <cellStyle name="Обычный 5 3" xfId="1093"/>
    <cellStyle name="Обычный 5 3 2" xfId="1122"/>
    <cellStyle name="Обычный 5 3 3" xfId="1204"/>
    <cellStyle name="Обычный 5 3 4" xfId="1231"/>
    <cellStyle name="Обычный 5 3 5" xfId="1257"/>
    <cellStyle name="Обычный 5 3 6" xfId="1283"/>
    <cellStyle name="Обычный 5 3 7" xfId="1309"/>
    <cellStyle name="Обычный 6" xfId="2"/>
    <cellStyle name="Обычный 6 2" xfId="23"/>
    <cellStyle name="Обычный 7" xfId="24"/>
    <cellStyle name="Обычный 7 2" xfId="1106"/>
    <cellStyle name="Обычный 7 3" xfId="1134"/>
    <cellStyle name="Обычный 7 4" xfId="1215"/>
    <cellStyle name="Обычный 7 5" xfId="1241"/>
    <cellStyle name="Обычный 7 6" xfId="1267"/>
    <cellStyle name="Обычный 7 7" xfId="1310"/>
    <cellStyle name="Обычный 73" xfId="1170"/>
    <cellStyle name="Обычный 73 2" xfId="1194"/>
    <cellStyle name="Обычный 8" xfId="30"/>
    <cellStyle name="Обычный 8 2" xfId="1109"/>
    <cellStyle name="Обычный 8 3" xfId="1137"/>
    <cellStyle name="Обычный 8 4" xfId="1218"/>
    <cellStyle name="Обычный 8 5" xfId="1244"/>
    <cellStyle name="Обычный 8 6" xfId="1270"/>
    <cellStyle name="Обычный 8 7" xfId="1311"/>
    <cellStyle name="Обычный 9" xfId="475"/>
    <cellStyle name="Обычный 9 2" xfId="1112"/>
    <cellStyle name="Обычный 9 3" xfId="1156"/>
    <cellStyle name="Обычный 9 4" xfId="1221"/>
    <cellStyle name="Обычный 9 5" xfId="1247"/>
    <cellStyle name="Обычный 9 6" xfId="1273"/>
    <cellStyle name="Обычный 9 7" xfId="1312"/>
    <cellStyle name="Обычный 9 8" xfId="1321"/>
    <cellStyle name="Обычный 99" xfId="476"/>
    <cellStyle name="Обычный 99 2" xfId="1113"/>
    <cellStyle name="Обычный 99 2 2" xfId="1187"/>
    <cellStyle name="Обычный 99 2 3" xfId="1151"/>
    <cellStyle name="Обычный 99 3" xfId="1157"/>
    <cellStyle name="Обычный 99 4" xfId="1222"/>
    <cellStyle name="Обычный 99 5" xfId="1248"/>
    <cellStyle name="Обычный 99 6" xfId="1274"/>
    <cellStyle name="Обычный 99 7" xfId="1313"/>
    <cellStyle name="Процентный 2" xfId="25"/>
    <cellStyle name="Процентный 2 2" xfId="459"/>
    <cellStyle name="Процентный 2 2 2" xfId="1176"/>
    <cellStyle name="Процентный 2 3" xfId="1214"/>
    <cellStyle name="Процентный 3" xfId="26"/>
    <cellStyle name="Процентный 3 2" xfId="1107"/>
    <cellStyle name="Процентный 3 3" xfId="1135"/>
    <cellStyle name="Процентный 3 4" xfId="1216"/>
    <cellStyle name="Процентный 3 5" xfId="1242"/>
    <cellStyle name="Процентный 3 6" xfId="1268"/>
    <cellStyle name="Процентный 3 7" xfId="1314"/>
    <cellStyle name="Процентный 4" xfId="1097"/>
    <cellStyle name="Процентный 4 2" xfId="1128"/>
    <cellStyle name="Процентный 4 2 2" xfId="1211"/>
    <cellStyle name="Процентный 4 2 3" xfId="1239"/>
    <cellStyle name="Процентный 4 2 4" xfId="1264"/>
    <cellStyle name="Процентный 4 2 5" xfId="1289"/>
    <cellStyle name="Процентный 4 2 6" xfId="1316"/>
    <cellStyle name="Процентный 4 3" xfId="1124"/>
    <cellStyle name="Процентный 4 4" xfId="1207"/>
    <cellStyle name="Процентный 4 5" xfId="1233"/>
    <cellStyle name="Процентный 4 6" xfId="1259"/>
    <cellStyle name="Процентный 4 7" xfId="1285"/>
    <cellStyle name="Процентный 4 8" xfId="1315"/>
    <cellStyle name="Процентный 5" xfId="1186"/>
    <cellStyle name="Процентный 6" xfId="1322"/>
    <cellStyle name="Русский" xfId="460"/>
    <cellStyle name="С разделителем" xfId="461"/>
    <cellStyle name="Стиль 1" xfId="7"/>
    <cellStyle name="Стиль 1 2" xfId="27"/>
    <cellStyle name="Стиль 1 3" xfId="28"/>
    <cellStyle name="Табличный" xfId="462"/>
    <cellStyle name="Текст" xfId="463"/>
    <cellStyle name="ТекстЛ" xfId="464"/>
    <cellStyle name="ТекстР" xfId="465"/>
    <cellStyle name="ТекстЦ" xfId="466"/>
    <cellStyle name="Тысячи [0]_01.01.98" xfId="467"/>
    <cellStyle name="Тысячи [а]" xfId="1094"/>
    <cellStyle name="Тысячи_01.01.98" xfId="468"/>
    <cellStyle name="Финансовый 2" xfId="8"/>
    <cellStyle name="Финансовый 2 13 4 3" xfId="1178"/>
    <cellStyle name="Финансовый 2 2" xfId="469"/>
    <cellStyle name="Финансовый 2 2 2" xfId="470"/>
    <cellStyle name="Финансовый 2 2 3" xfId="1165"/>
    <cellStyle name="Финансовый 2 3" xfId="471"/>
    <cellStyle name="Финансовый 2 4" xfId="1133"/>
    <cellStyle name="Финансовый 3" xfId="29"/>
    <cellStyle name="Финансовый 3 2" xfId="1108"/>
    <cellStyle name="Финансовый 3 3" xfId="1136"/>
    <cellStyle name="Финансовый 3 4" xfId="1164"/>
    <cellStyle name="Финансовый 3 5" xfId="1217"/>
    <cellStyle name="Финансовый 3 6" xfId="1243"/>
    <cellStyle name="Финансовый 3 7" xfId="1269"/>
    <cellStyle name="Финансовый 3 8" xfId="1317"/>
    <cellStyle name="Финансовый 4" xfId="1095"/>
    <cellStyle name="Финансовый 5" xfId="1196"/>
    <cellStyle name="Число" xfId="472"/>
    <cellStyle name="Число%" xfId="473"/>
    <cellStyle name="ЧислоФ" xfId="474"/>
  </cellStyles>
  <dxfs count="11">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outline="0">
        <left style="medium">
          <color indexed="64"/>
        </left>
        <right style="medium">
          <color indexed="64"/>
        </right>
        <top style="thin">
          <color indexed="64"/>
        </top>
        <bottom style="thin">
          <color indexed="64"/>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border outline="0">
        <top style="thin">
          <color indexed="64"/>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dxf>
    <dxf>
      <border>
        <bottom style="medium">
          <color indexed="64"/>
        </bottom>
      </border>
    </dxf>
    <dxf>
      <font>
        <strike val="0"/>
        <outline val="0"/>
        <shadow val="0"/>
        <u val="none"/>
        <vertAlign val="baseline"/>
        <sz val="10"/>
        <name val="Times New Roman"/>
        <scheme val="none"/>
      </font>
      <fill>
        <patternFill patternType="none">
          <fgColor indexed="64"/>
          <bgColor auto="1"/>
        </patternFill>
      </fill>
      <border diagonalUp="0" diagonalDown="0" outline="0">
        <left style="thin">
          <color indexed="64"/>
        </left>
        <right style="thin">
          <color indexed="64"/>
        </right>
        <top/>
        <bottom/>
      </border>
    </dxf>
  </dxfs>
  <tableStyles count="0" defaultTableStyle="TableStyleMedium2" defaultPivotStyle="PivotStyleMedium9"/>
  <colors>
    <mruColors>
      <color rgb="FFFFFFCC"/>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7</xdr:col>
      <xdr:colOff>495300</xdr:colOff>
      <xdr:row>0</xdr:row>
      <xdr:rowOff>0</xdr:rowOff>
    </xdr:from>
    <xdr:ext cx="184731" cy="264560"/>
    <xdr:sp macro="" textlink="">
      <xdr:nvSpPr>
        <xdr:cNvPr id="9" name="TextBox 8"/>
        <xdr:cNvSpPr txBox="1"/>
      </xdr:nvSpPr>
      <xdr:spPr>
        <a:xfrm>
          <a:off x="7934325"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 name="TextBox 2"/>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 name="TextBox 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 name="TextBox 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 name="TextBox 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 name="TextBox 6"/>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 name="TextBox 7"/>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 name="TextBox 9"/>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 name="TextBox 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 name="TextBox 13"/>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 name="TextBox 11"/>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 name="TextBox 14"/>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 name="TextBox 15"/>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 name="TextBox 1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 name="TextBox 17"/>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 name="TextBox 18"/>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 name="TextBox 19"/>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 name="TextBox 20"/>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 name="TextBox 21"/>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 name="TextBox 2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 name="TextBox 2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 name="TextBox 2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 name="TextBox 2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 name="TextBox 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 name="TextBox 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 name="TextBox 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 name="TextBox 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 name="TextBox 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 name="TextBox 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 name="TextBox 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 name="TextBox 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 name="TextBox 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 name="TextBox 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 name="TextBox 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 name="TextBox 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 name="TextBox 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 name="TextBox 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 name="TextBox 4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 name="TextBox 4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 name="TextBox 4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 name="TextBox 4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 name="TextBox 4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 name="TextBox 4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 name="TextBox 4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 name="TextBox 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 name="TextBox 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 name="TextBox 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 name="TextBox 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 name="TextBox 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 name="TextBox 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 name="TextBox 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 name="TextBox 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 name="TextBox 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 name="TextBox 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 name="TextBox 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 name="TextBox 5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 name="TextBox 5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 name="TextBox 6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 name="TextBox 6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 name="TextBox 6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 name="TextBox 6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 name="TextBox 6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 name="TextBox 65"/>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 name="TextBox 66"/>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 name="TextBox 67"/>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 name="TextBox 6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 name="TextBox 6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 name="TextBox 7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 name="TextBox 7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 name="TextBox 7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 name="TextBox 7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 name="TextBox 7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 name="TextBox 7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 name="TextBox 7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 name="TextBox 7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 name="TextBox 7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 name="TextBox 7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 name="TextBox 8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 name="TextBox 8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 name="TextBox 8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 name="TextBox 83"/>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 name="TextBox 84"/>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 name="TextBox 85"/>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 name="TextBox 8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 name="TextBox 8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 name="TextBox 8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 name="TextBox 8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 name="TextBox 9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 name="TextBox 9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 name="TextBox 9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 name="TextBox 93"/>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 name="TextBox 9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 name="TextBox 9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 name="TextBox 9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 name="TextBox 9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 name="TextBox 9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 name="TextBox 10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 name="TextBox 10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 name="TextBox 102"/>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 name="TextBox 103"/>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 name="TextBox 104"/>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 name="TextBox 10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 name="TextBox 10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 name="TextBox 10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 name="TextBox 10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 name="TextBox 10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 name="TextBox 11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 name="TextBox 11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 name="TextBox 1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 name="TextBox 11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 name="TextBox 11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 name="TextBox 11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 name="TextBox 11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 name="TextBox 11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 name="TextBox 11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 name="TextBox 11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 name="TextBox 12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 name="TextBox 12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 name="TextBox 12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 name="TextBox 12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 name="TextBox 12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 name="TextBox 12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 name="TextBox 12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 name="TextBox 12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 name="TextBox 12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 name="TextBox 12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 name="TextBox 130"/>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 name="TextBox 13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 name="TextBox 13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 name="TextBox 13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 name="TextBox 13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 name="TextBox 13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 name="TextBox 13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 name="TextBox 13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 name="TextBox 13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 name="TextBox 13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 name="TextBox 14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 name="TextBox 14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 name="TextBox 14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 name="TextBox 14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 name="TextBox 14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 name="TextBox 14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 name="TextBox 14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 name="TextBox 14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 name="TextBox 148"/>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 name="TextBox 14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 name="TextBox 15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 name="TextBox 15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 name="TextBox 15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 name="TextBox 15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 name="TextBox 15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 name="TextBox 15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 name="TextBox 15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 name="TextBox 15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 name="TextBox 15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 name="TextBox 15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 name="TextBox 16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 name="TextBox 16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 name="TextBox 16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 name="TextBox 16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 name="TextBox 16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 name="TextBox 16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 name="TextBox 16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 name="TextBox 16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 name="TextBox 16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 name="TextBox 16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 name="TextBox 17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 name="TextBox 17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 name="TextBox 17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 name="TextBox 17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 name="TextBox 17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 name="TextBox 17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 name="TextBox 17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 name="TextBox 17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 name="TextBox 17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 name="TextBox 17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 name="TextBox 18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 name="TextBox 18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 name="TextBox 18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 name="TextBox 18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 name="TextBox 184"/>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 name="TextBox 18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 name="TextBox 18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 name="TextBox 18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 name="TextBox 18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 name="TextBox 18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 name="TextBox 19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 name="TextBox 19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 name="TextBox 19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 name="TextBox 19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 name="TextBox 19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 name="TextBox 19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 name="TextBox 19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 name="TextBox 19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 name="TextBox 19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 name="TextBox 19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 name="TextBox 20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 name="TextBox 20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 name="TextBox 202"/>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 name="TextBox 20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 name="TextBox 20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 name="TextBox 20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 name="TextBox 20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 name="TextBox 20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 name="TextBox 20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 name="TextBox 20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 name="TextBox 21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 name="TextBox 21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 name="TextBox 21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 name="TextBox 21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 name="TextBox 21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 name="TextBox 21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 name="TextBox 21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 name="TextBox 21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 name="TextBox 21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 name="TextBox 21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 name="TextBox 220"/>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 name="TextBox 221"/>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 name="TextBox 222"/>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 name="TextBox 223"/>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 name="TextBox 224"/>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 name="TextBox 225"/>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 name="TextBox 2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 name="TextBox 2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 name="TextBox 2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 name="TextBox 2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 name="TextBox 2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 name="TextBox 2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 name="TextBox 2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 name="TextBox 2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 name="TextBox 2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 name="TextBox 2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 name="TextBox 2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 name="TextBox 2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 name="TextBox 2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 name="TextBox 23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 name="TextBox 24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 name="TextBox 24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 name="TextBox 24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 name="TextBox 2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 name="TextBox 2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 name="TextBox 2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 name="TextBox 2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 name="TextBox 2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 name="TextBox 2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 name="TextBox 2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 name="TextBox 2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 name="TextBox 2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 name="TextBox 2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 name="TextBox 2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 name="TextBox 2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 name="TextBox 2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 name="TextBox 2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 name="TextBox 2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 name="TextBox 2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 name="TextBox 2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 name="TextBox 2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 name="TextBox 2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 name="TextBox 2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 name="TextBox 2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 name="TextBox 2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 name="TextBox 2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 name="TextBox 2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 name="TextBox 2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 name="TextBox 2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 name="TextBox 2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 name="TextBox 2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 name="TextBox 2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 name="TextBox 2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 name="TextBox 2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 name="TextBox 2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 name="TextBox 2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 name="TextBox 2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 name="TextBox 2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 name="TextBox 2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 name="TextBox 2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 name="TextBox 2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 name="TextBox 2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 name="TextBox 2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 name="TextBox 2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 name="TextBox 2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 name="TextBox 2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 name="TextBox 2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 name="TextBox 2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 name="TextBox 2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 name="TextBox 2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 name="TextBox 2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 name="TextBox 2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 name="TextBox 2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 name="TextBox 2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 name="TextBox 2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 name="TextBox 2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 name="TextBox 2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 name="TextBox 2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 name="TextBox 2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 name="TextBox 2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 name="TextBox 3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 name="TextBox 3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 name="TextBox 3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 name="TextBox 3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 name="TextBox 3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 name="TextBox 3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 name="TextBox 3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 name="TextBox 3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 name="TextBox 3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 name="TextBox 3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 name="TextBox 3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 name="TextBox 3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 name="TextBox 3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 name="TextBox 3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 name="TextBox 3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 name="TextBox 3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 name="TextBox 3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 name="TextBox 3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 name="TextBox 3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 name="TextBox 3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 name="TextBox 3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 name="TextBox 3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 name="TextBox 3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 name="TextBox 3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 name="TextBox 3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 name="TextBox 3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 name="TextBox 3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 name="TextBox 3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 name="TextBox 3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 name="TextBox 3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 name="TextBox 3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 name="TextBox 3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 name="TextBox 3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 name="TextBox 3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 name="TextBox 3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 name="TextBox 3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 name="TextBox 3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 name="TextBox 3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 name="TextBox 3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 name="TextBox 3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 name="TextBox 3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 name="TextBox 3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 name="TextBox 3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 name="TextBox 3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 name="TextBox 3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 name="TextBox 3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 name="TextBox 3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 name="TextBox 3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 name="TextBox 3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 name="TextBox 3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 name="TextBox 3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 name="TextBox 3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 name="TextBox 3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 name="TextBox 3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 name="TextBox 3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 name="TextBox 3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 name="TextBox 3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 name="TextBox 3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 name="TextBox 3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 name="TextBox 3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 name="TextBox 3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 name="TextBox 3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 name="TextBox 3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 name="TextBox 3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 name="TextBox 3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 name="TextBox 3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 name="TextBox 3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 name="TextBox 3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 name="TextBox 3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 name="TextBox 3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 name="TextBox 3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 name="TextBox 3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 name="TextBox 3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 name="TextBox 3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 name="TextBox 3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 name="TextBox 3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 name="TextBox 3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 name="TextBox 3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 name="TextBox 3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 name="TextBox 3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 name="TextBox 3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 name="TextBox 3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 name="TextBox 3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 name="TextBox 3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 name="TextBox 3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 name="TextBox 3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 name="TextBox 3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 name="TextBox 3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 name="TextBox 3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 name="TextBox 3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 name="TextBox 3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 name="TextBox 3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 name="TextBox 3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 name="TextBox 3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 name="TextBox 3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 name="TextBox 3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 name="TextBox 3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 name="TextBox 3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 name="TextBox 3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 name="TextBox 3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 name="TextBox 4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 name="TextBox 4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 name="TextBox 4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 name="TextBox 4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 name="TextBox 4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 name="TextBox 4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 name="TextBox 4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 name="TextBox 4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 name="TextBox 4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 name="TextBox 4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 name="TextBox 4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 name="TextBox 4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 name="TextBox 4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 name="TextBox 4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 name="TextBox 4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 name="TextBox 4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 name="TextBox 4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 name="TextBox 4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 name="TextBox 4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 name="TextBox 4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 name="TextBox 4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 name="TextBox 4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 name="TextBox 4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 name="TextBox 4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 name="TextBox 4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 name="TextBox 4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 name="TextBox 4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 name="TextBox 4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 name="TextBox 4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 name="TextBox 4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 name="TextBox 4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 name="TextBox 4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 name="TextBox 4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 name="TextBox 4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 name="TextBox 4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 name="TextBox 4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 name="TextBox 4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 name="TextBox 4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 name="TextBox 4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 name="TextBox 4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 name="TextBox 4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 name="TextBox 4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3" name="TextBox 4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4" name="TextBox 4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5" name="TextBox 4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6" name="TextBox 4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7" name="TextBox 4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8" name="TextBox 4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9" name="TextBox 4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0" name="TextBox 4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1" name="TextBox 4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2" name="TextBox 4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3" name="TextBox 4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4" name="TextBox 4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5" name="TextBox 4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6" name="TextBox 4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7" name="TextBox 4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8" name="TextBox 45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9" name="TextBox 45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0" name="TextBox 45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1" name="TextBox 46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2" name="TextBox 46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3" name="TextBox 46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4" name="TextBox 46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5" name="TextBox 4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6" name="TextBox 4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7" name="TextBox 4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8" name="TextBox 4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9" name="TextBox 4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0" name="TextBox 4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1" name="TextBox 4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2" name="TextBox 4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3" name="TextBox 4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4" name="TextBox 4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5" name="TextBox 4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6" name="TextBox 4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7" name="TextBox 4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8" name="TextBox 4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9" name="TextBox 4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0" name="TextBox 4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1" name="TextBox 4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2" name="TextBox 4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3" name="TextBox 4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4" name="TextBox 4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5" name="TextBox 4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6" name="TextBox 4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7" name="TextBox 4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8" name="TextBox 4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9" name="TextBox 4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0" name="TextBox 4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1" name="TextBox 4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2" name="TextBox 4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3" name="TextBox 4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4" name="TextBox 4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5" name="TextBox 4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6" name="TextBox 4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7" name="TextBox 4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8" name="TextBox 4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9" name="TextBox 4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0" name="TextBox 4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1" name="TextBox 5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2" name="TextBox 5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3" name="TextBox 5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4" name="TextBox 5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5" name="TextBox 5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6" name="TextBox 5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7" name="TextBox 5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8" name="TextBox 5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9" name="TextBox 5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0" name="TextBox 5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1" name="TextBox 5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2" name="TextBox 5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3" name="TextBox 5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4" name="TextBox 5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5" name="TextBox 5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6" name="TextBox 5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7" name="TextBox 5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8" name="TextBox 5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9" name="TextBox 5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0" name="TextBox 5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1" name="TextBox 5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2" name="TextBox 5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3" name="TextBox 5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4" name="TextBox 5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5" name="TextBox 5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6" name="TextBox 5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7" name="TextBox 5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8" name="TextBox 5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9" name="TextBox 5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0" name="TextBox 5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1" name="TextBox 5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2" name="TextBox 5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3" name="TextBox 5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4" name="TextBox 5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5" name="TextBox 5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6" name="TextBox 5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7" name="TextBox 5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8" name="TextBox 5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9" name="TextBox 5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0" name="TextBox 5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1" name="TextBox 5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2" name="TextBox 5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3" name="TextBox 5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4" name="TextBox 5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5" name="TextBox 5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6" name="TextBox 5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7" name="TextBox 5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8" name="TextBox 5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9" name="TextBox 5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0" name="TextBox 5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1" name="TextBox 5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2" name="TextBox 5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3" name="TextBox 5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4" name="TextBox 5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5" name="TextBox 5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6" name="TextBox 5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7" name="TextBox 5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8" name="TextBox 5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9" name="TextBox 5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0" name="TextBox 5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1" name="TextBox 5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2" name="TextBox 5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3" name="TextBox 5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4" name="TextBox 5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5" name="TextBox 5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6" name="TextBox 5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7" name="TextBox 5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8" name="TextBox 5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9" name="TextBox 5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0" name="TextBox 5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1" name="TextBox 5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2" name="TextBox 5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3" name="TextBox 5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4" name="TextBox 5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5" name="TextBox 5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6" name="TextBox 5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7" name="TextBox 5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8" name="TextBox 5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9" name="TextBox 5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0" name="TextBox 5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1" name="TextBox 5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2" name="TextBox 5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3" name="TextBox 5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4" name="TextBox 5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5" name="TextBox 5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6" name="TextBox 5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7" name="TextBox 5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8" name="TextBox 5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9" name="TextBox 5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0" name="TextBox 5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1" name="TextBox 5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2" name="TextBox 5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3" name="TextBox 5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4" name="TextBox 5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5" name="TextBox 5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6" name="TextBox 5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7" name="TextBox 5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8" name="TextBox 5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9" name="TextBox 5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0" name="TextBox 5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1" name="TextBox 6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2" name="TextBox 6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3" name="TextBox 6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4" name="TextBox 6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5" name="TextBox 6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6" name="TextBox 6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7" name="TextBox 6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8" name="TextBox 6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9" name="TextBox 6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0" name="TextBox 6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1" name="TextBox 6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2" name="TextBox 6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3" name="TextBox 6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4" name="TextBox 6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5" name="TextBox 6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6" name="TextBox 6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7" name="TextBox 6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8" name="TextBox 6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9" name="TextBox 6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0" name="TextBox 6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1" name="TextBox 6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2" name="TextBox 6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3" name="TextBox 6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4" name="TextBox 6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5" name="TextBox 6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6" name="TextBox 6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7" name="TextBox 6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8" name="TextBox 6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9" name="TextBox 6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0" name="TextBox 6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1" name="TextBox 6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2" name="TextBox 6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3" name="TextBox 6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4" name="TextBox 6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5" name="TextBox 6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6" name="TextBox 6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7" name="TextBox 6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8" name="TextBox 6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9" name="TextBox 6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0" name="TextBox 6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1" name="TextBox 6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2" name="TextBox 6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3" name="TextBox 6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4" name="TextBox 6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5" name="TextBox 6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6" name="TextBox 6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7" name="TextBox 6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8" name="TextBox 6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9" name="TextBox 6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0" name="TextBox 6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1" name="TextBox 6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2" name="TextBox 6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3" name="TextBox 6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4" name="TextBox 6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5" name="TextBox 6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6" name="TextBox 6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7" name="TextBox 6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8" name="TextBox 6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9" name="TextBox 6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0" name="TextBox 6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1" name="TextBox 6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2" name="TextBox 6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3" name="TextBox 6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4" name="TextBox 6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5" name="TextBox 6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6" name="TextBox 6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7" name="TextBox 6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8" name="TextBox 6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9" name="TextBox 66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0" name="TextBox 66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1" name="TextBox 67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2" name="TextBox 67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3" name="TextBox 67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4" name="TextBox 67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5" name="TextBox 67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6" name="TextBox 675"/>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7" name="TextBox 676"/>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8" name="TextBox 677"/>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9" name="TextBox 67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0" name="TextBox 67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1" name="TextBox 68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2" name="TextBox 68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3" name="TextBox 68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4" name="TextBox 68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5" name="TextBox 68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6" name="TextBox 6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7" name="TextBox 6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8" name="TextBox 6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9" name="TextBox 6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0" name="TextBox 6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1" name="TextBox 6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2" name="TextBox 6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3" name="TextBox 6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4" name="TextBox 6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5" name="TextBox 6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6" name="TextBox 6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7" name="TextBox 6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8" name="TextBox 6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9" name="TextBox 6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0" name="TextBox 6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1" name="TextBox 7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2" name="TextBox 7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3" name="TextBox 7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4" name="TextBox 7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5" name="TextBox 7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6" name="TextBox 7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7" name="TextBox 7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8" name="TextBox 7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9" name="TextBox 7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0" name="TextBox 7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1" name="TextBox 7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2" name="TextBox 7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3" name="TextBox 7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4" name="TextBox 7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5" name="TextBox 7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6" name="TextBox 7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7" name="TextBox 7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8" name="TextBox 7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9" name="TextBox 7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0" name="TextBox 7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1" name="TextBox 7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2" name="TextBox 7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3" name="TextBox 7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4" name="TextBox 7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5" name="TextBox 7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6" name="TextBox 7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7" name="TextBox 7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8" name="TextBox 7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9" name="TextBox 7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0" name="TextBox 7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1" name="TextBox 7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2" name="TextBox 7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3" name="TextBox 7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4" name="TextBox 7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5" name="TextBox 7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6" name="TextBox 7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7" name="TextBox 7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8" name="TextBox 7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9" name="TextBox 7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0" name="TextBox 7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1" name="TextBox 7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2" name="TextBox 7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3" name="TextBox 7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4" name="TextBox 7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5" name="TextBox 7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6" name="TextBox 7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7" name="TextBox 7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8" name="TextBox 7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9" name="TextBox 7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0" name="TextBox 7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1" name="TextBox 7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2" name="TextBox 7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3" name="TextBox 7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4" name="TextBox 7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5" name="TextBox 7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6" name="TextBox 7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7" name="TextBox 7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8" name="TextBox 7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9" name="TextBox 7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0" name="TextBox 7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1" name="TextBox 7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2" name="TextBox 7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3" name="TextBox 7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4" name="TextBox 7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5" name="TextBox 7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6" name="TextBox 7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7" name="TextBox 7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8" name="TextBox 7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9" name="TextBox 7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0" name="TextBox 7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1" name="TextBox 7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2" name="TextBox 7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3" name="TextBox 7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4" name="TextBox 7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5" name="TextBox 7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6" name="TextBox 7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7" name="TextBox 7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8" name="TextBox 7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9" name="TextBox 7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0" name="TextBox 7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1" name="TextBox 7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2" name="TextBox 7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3" name="TextBox 7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4" name="TextBox 7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5" name="TextBox 7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6" name="TextBox 7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7" name="TextBox 7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8" name="TextBox 7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9" name="TextBox 7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0" name="TextBox 7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1" name="TextBox 7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2" name="TextBox 7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3" name="TextBox 7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4" name="TextBox 7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5" name="TextBox 7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6" name="TextBox 7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7" name="TextBox 7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8" name="TextBox 7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9" name="TextBox 7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0" name="TextBox 7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1" name="TextBox 8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2" name="TextBox 8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3" name="TextBox 8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4" name="TextBox 8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5" name="TextBox 8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6" name="TextBox 8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7" name="TextBox 8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8" name="TextBox 8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9" name="TextBox 8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0" name="TextBox 8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1" name="TextBox 8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2" name="TextBox 8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3" name="TextBox 8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4" name="TextBox 8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5" name="TextBox 8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6" name="TextBox 8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7" name="TextBox 8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8" name="TextBox 8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9" name="TextBox 8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0" name="TextBox 8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1" name="TextBox 8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2" name="TextBox 8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3" name="TextBox 8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4" name="TextBox 8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5" name="TextBox 8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6" name="TextBox 8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7" name="TextBox 8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8" name="TextBox 8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9" name="TextBox 8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0" name="TextBox 8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1" name="TextBox 8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2" name="TextBox 8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3" name="TextBox 8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4" name="TextBox 8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5" name="TextBox 8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6" name="TextBox 8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7" name="TextBox 8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8" name="TextBox 8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9" name="TextBox 8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0" name="TextBox 8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1" name="TextBox 8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2" name="TextBox 8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3" name="TextBox 8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4" name="TextBox 8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5" name="TextBox 8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6" name="TextBox 8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7" name="TextBox 8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8" name="TextBox 8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9" name="TextBox 8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0" name="TextBox 8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1" name="TextBox 8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2" name="TextBox 8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3" name="TextBox 8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4" name="TextBox 8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5" name="TextBox 8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6" name="TextBox 8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7" name="TextBox 8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8" name="TextBox 8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9" name="TextBox 8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0" name="TextBox 8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1" name="TextBox 8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2" name="TextBox 8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3" name="TextBox 8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4" name="TextBox 8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5" name="TextBox 8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6" name="TextBox 8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7" name="TextBox 8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8" name="TextBox 8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9" name="TextBox 8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0" name="TextBox 8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1" name="TextBox 8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2" name="TextBox 8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3" name="TextBox 8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4" name="TextBox 8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5" name="TextBox 8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6" name="TextBox 8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7" name="TextBox 8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8" name="TextBox 8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9" name="TextBox 8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0" name="TextBox 8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1" name="TextBox 8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2" name="TextBox 8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3" name="TextBox 8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4" name="TextBox 8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5" name="TextBox 8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6" name="TextBox 8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7" name="TextBox 8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8" name="TextBox 8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9" name="TextBox 8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0" name="TextBox 88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1" name="TextBox 89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2" name="TextBox 89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3" name="TextBox 89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4" name="TextBox 89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5" name="TextBox 89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6" name="TextBox 89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7" name="TextBox 896"/>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8" name="TextBox 897"/>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9" name="TextBox 898"/>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0" name="TextBox 89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1" name="TextBox 90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2" name="TextBox 90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3" name="TextBox 90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4" name="TextBox 90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5" name="TextBox 90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6" name="TextBox 90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7" name="TextBox 9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8" name="TextBox 9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9" name="TextBox 9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0" name="TextBox 9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1" name="TextBox 9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2" name="TextBox 9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3" name="TextBox 9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4" name="TextBox 9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5" name="TextBox 9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6" name="TextBox 9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7" name="TextBox 9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8" name="TextBox 9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9" name="TextBox 9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0" name="TextBox 9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1" name="TextBox 9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2" name="TextBox 9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3" name="TextBox 9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4" name="TextBox 9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5" name="TextBox 9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6" name="TextBox 9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7" name="TextBox 9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8" name="TextBox 9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9" name="TextBox 9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0" name="TextBox 9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1" name="TextBox 9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2" name="TextBox 9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3" name="TextBox 9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4" name="TextBox 9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5" name="TextBox 9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6" name="TextBox 9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7" name="TextBox 9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8" name="TextBox 9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9" name="TextBox 9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0" name="TextBox 9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1" name="TextBox 9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2" name="TextBox 9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3" name="TextBox 9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4" name="TextBox 9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5" name="TextBox 9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6" name="TextBox 9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7" name="TextBox 9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8" name="TextBox 9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9" name="TextBox 9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0" name="TextBox 9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1" name="TextBox 9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2" name="TextBox 9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3" name="TextBox 9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4" name="TextBox 9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5" name="TextBox 9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6" name="TextBox 9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7" name="TextBox 9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8" name="TextBox 9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9" name="TextBox 9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0" name="TextBox 9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1" name="TextBox 9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2" name="TextBox 9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3" name="TextBox 9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4" name="TextBox 9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5" name="TextBox 9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6" name="TextBox 9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7" name="TextBox 9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8" name="TextBox 9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9" name="TextBox 9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0" name="TextBox 9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1" name="TextBox 9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2" name="TextBox 9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3" name="TextBox 9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4" name="TextBox 9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5" name="TextBox 9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6" name="TextBox 9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7" name="TextBox 9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8" name="TextBox 9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9" name="TextBox 9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0" name="TextBox 9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1" name="TextBox 9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2" name="TextBox 9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3" name="TextBox 9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4" name="TextBox 9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5" name="TextBox 9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6" name="TextBox 9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7" name="TextBox 9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8" name="TextBox 9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9" name="TextBox 9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0" name="TextBox 9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1" name="TextBox 9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2" name="TextBox 9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3" name="TextBox 9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4" name="TextBox 9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5" name="TextBox 9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6" name="TextBox 9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7" name="TextBox 9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8" name="TextBox 9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9" name="TextBox 9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0" name="TextBox 9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1" name="TextBox 10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2" name="TextBox 10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3" name="TextBox 10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4" name="TextBox 10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5" name="TextBox 10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6" name="TextBox 10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7" name="TextBox 10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8" name="TextBox 10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9" name="TextBox 10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0" name="TextBox 10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1" name="TextBox 10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2" name="TextBox 10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3" name="TextBox 10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4" name="TextBox 10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5" name="TextBox 10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6" name="TextBox 10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7" name="TextBox 10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8" name="TextBox 10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9" name="TextBox 10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0" name="TextBox 10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1" name="TextBox 10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2" name="TextBox 10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3" name="TextBox 10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4" name="TextBox 10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5" name="TextBox 10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6" name="TextBox 10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7" name="TextBox 10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8" name="TextBox 10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9" name="TextBox 10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0" name="TextBox 10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1" name="TextBox 10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2" name="TextBox 10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3" name="TextBox 10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4" name="TextBox 10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5" name="TextBox 10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6" name="TextBox 10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7" name="TextBox 10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8" name="TextBox 10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9" name="TextBox 10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0" name="TextBox 10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1" name="TextBox 10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2" name="TextBox 10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3" name="TextBox 10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4" name="TextBox 10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5" name="TextBox 10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6" name="TextBox 10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7" name="TextBox 10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8" name="TextBox 10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9" name="TextBox 10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0" name="TextBox 10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1" name="TextBox 10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2" name="TextBox 10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3" name="TextBox 10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4" name="TextBox 10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5" name="TextBox 10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6" name="TextBox 10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7" name="TextBox 10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8" name="TextBox 10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9" name="TextBox 10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0" name="TextBox 10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1" name="TextBox 10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2" name="TextBox 10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3" name="TextBox 10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4" name="TextBox 10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5" name="TextBox 10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6" name="TextBox 10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7" name="TextBox 10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8" name="TextBox 10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9" name="TextBox 10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0" name="TextBox 10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1" name="TextBox 10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2" name="TextBox 10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3" name="TextBox 10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4" name="TextBox 10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5" name="TextBox 10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6" name="TextBox 10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7" name="TextBox 10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8" name="TextBox 10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9" name="TextBox 10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0" name="TextBox 10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1" name="TextBox 10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2" name="TextBox 10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3" name="TextBox 10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4" name="TextBox 10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5" name="TextBox 10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6" name="TextBox 10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7" name="TextBox 10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8" name="TextBox 10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9" name="TextBox 10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0" name="TextBox 10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1" name="TextBox 10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2" name="TextBox 10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3" name="TextBox 10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4" name="TextBox 10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5" name="TextBox 10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6" name="TextBox 10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7" name="TextBox 10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8" name="TextBox 10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9" name="TextBox 10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0" name="TextBox 10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1" name="TextBox 11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2" name="TextBox 11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3" name="TextBox 11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4" name="TextBox 11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5" name="TextBox 11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6" name="TextBox 11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7" name="TextBox 11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8" name="TextBox 11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9" name="TextBox 11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0" name="TextBox 11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1" name="TextBox 111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2" name="TextBox 111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3" name="TextBox 111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4" name="TextBox 111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5" name="TextBox 111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6" name="TextBox 111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7" name="TextBox 111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8" name="TextBox 1117"/>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9" name="TextBox 1118"/>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0" name="TextBox 1119"/>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1" name="TextBox 112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2" name="TextBox 112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3" name="TextBox 112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4" name="TextBox 112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5" name="TextBox 112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6" name="TextBox 112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7" name="TextBox 112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8" name="TextBox 11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9" name="TextBox 11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0" name="TextBox 11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1" name="TextBox 11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2" name="TextBox 11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3" name="TextBox 11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4" name="TextBox 11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5" name="TextBox 11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6" name="TextBox 11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7" name="TextBox 11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8" name="TextBox 11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9" name="TextBox 11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0" name="TextBox 11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1" name="TextBox 11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2" name="TextBox 11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3" name="TextBox 11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4" name="TextBox 11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5" name="TextBox 11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6" name="TextBox 11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7" name="TextBox 11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8" name="TextBox 11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9" name="TextBox 11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0" name="TextBox 11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1" name="TextBox 11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2" name="TextBox 11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3" name="TextBox 11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4" name="TextBox 11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5" name="TextBox 11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6" name="TextBox 11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7" name="TextBox 11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8" name="TextBox 11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9" name="TextBox 11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0" name="TextBox 11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1" name="TextBox 11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2" name="TextBox 11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3" name="TextBox 11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4" name="TextBox 11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5" name="TextBox 11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6" name="TextBox 11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7" name="TextBox 11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8" name="TextBox 11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9" name="TextBox 11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0" name="TextBox 11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1" name="TextBox 11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2" name="TextBox 11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3" name="TextBox 11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4" name="TextBox 11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5" name="TextBox 11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6" name="TextBox 11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7" name="TextBox 11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8" name="TextBox 11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9" name="TextBox 11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0" name="TextBox 11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1" name="TextBox 11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2" name="TextBox 11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3" name="TextBox 11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4" name="TextBox 11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5" name="TextBox 11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6" name="TextBox 11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7" name="TextBox 11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8" name="TextBox 11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9" name="TextBox 11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0" name="TextBox 11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1" name="TextBox 11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2" name="TextBox 11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3" name="TextBox 11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4" name="TextBox 11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5" name="TextBox 11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6" name="TextBox 11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7" name="TextBox 11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8" name="TextBox 11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9" name="TextBox 11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0" name="TextBox 11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1" name="TextBox 12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2" name="TextBox 12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3" name="TextBox 12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4" name="TextBox 12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5" name="TextBox 12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6" name="TextBox 12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7" name="TextBox 12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8" name="TextBox 12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9" name="TextBox 12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0" name="TextBox 12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1" name="TextBox 12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2" name="TextBox 12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3" name="TextBox 12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4" name="TextBox 12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5" name="TextBox 12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6" name="TextBox 12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7" name="TextBox 12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8" name="TextBox 12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9" name="TextBox 12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0" name="TextBox 12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1" name="TextBox 12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2" name="TextBox 12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3" name="TextBox 12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4" name="TextBox 12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5" name="TextBox 12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6" name="TextBox 12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7" name="TextBox 12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8" name="TextBox 12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9" name="TextBox 12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0" name="TextBox 12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1" name="TextBox 12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2" name="TextBox 12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3" name="TextBox 12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4" name="TextBox 12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5" name="TextBox 12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6" name="TextBox 12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7" name="TextBox 12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8" name="TextBox 12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9" name="TextBox 12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0" name="TextBox 12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1" name="TextBox 12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2" name="TextBox 12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3" name="TextBox 12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4" name="TextBox 12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5" name="TextBox 12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6" name="TextBox 12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7" name="TextBox 12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8" name="TextBox 12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9" name="TextBox 12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0" name="TextBox 12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1" name="TextBox 12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2" name="TextBox 12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3" name="TextBox 12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4" name="TextBox 12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5" name="TextBox 12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6" name="TextBox 12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7" name="TextBox 12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8" name="TextBox 12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9" name="TextBox 12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0" name="TextBox 12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1" name="TextBox 12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2" name="TextBox 12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3" name="TextBox 12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4" name="TextBox 12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5" name="TextBox 12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6" name="TextBox 12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7" name="TextBox 12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8" name="TextBox 12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9" name="TextBox 12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0" name="TextBox 12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1" name="TextBox 12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2" name="TextBox 12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3" name="TextBox 12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4" name="TextBox 12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5" name="TextBox 12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6" name="TextBox 12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7" name="TextBox 12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8" name="TextBox 12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9" name="TextBox 12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0" name="TextBox 12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1" name="TextBox 12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2" name="TextBox 12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3" name="TextBox 12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4" name="TextBox 12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5" name="TextBox 12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6" name="TextBox 12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7" name="TextBox 12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8" name="TextBox 12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9" name="TextBox 12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0" name="TextBox 12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1" name="TextBox 12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2" name="TextBox 12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3" name="TextBox 12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4" name="TextBox 12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5" name="TextBox 12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6" name="TextBox 12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7" name="TextBox 12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8" name="TextBox 12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9" name="TextBox 12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0" name="TextBox 12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1" name="TextBox 13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2" name="TextBox 13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3" name="TextBox 13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4" name="TextBox 13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5" name="TextBox 13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6" name="TextBox 13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7" name="TextBox 13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8" name="TextBox 13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9" name="TextBox 13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0" name="TextBox 13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1" name="TextBox 13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2" name="TextBox 13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3" name="TextBox 13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4" name="TextBox 13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5" name="TextBox 13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6" name="TextBox 13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7" name="TextBox 13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8" name="TextBox 13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9" name="TextBox 13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0" name="TextBox 13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1" name="TextBox 13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2" name="TextBox 13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3" name="TextBox 13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4" name="TextBox 13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5" name="TextBox 13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6" name="TextBox 13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7" name="TextBox 13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8" name="TextBox 13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9" name="TextBox 13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0" name="TextBox 13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1" name="TextBox 13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2" name="TextBox 133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3" name="TextBox 133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4" name="TextBox 133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5" name="TextBox 133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6" name="TextBox 133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7" name="TextBox 133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8" name="TextBox 133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9" name="TextBox 1338"/>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0" name="TextBox 1339"/>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1" name="TextBox 1340"/>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2" name="TextBox 134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3" name="TextBox 134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4" name="TextBox 134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5" name="TextBox 134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6" name="TextBox 134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7" name="TextBox 134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8" name="TextBox 134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9" name="TextBox 13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0" name="TextBox 13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1" name="TextBox 13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2" name="TextBox 13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3" name="TextBox 13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4" name="TextBox 13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5" name="TextBox 13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6" name="TextBox 13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7" name="TextBox 13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8" name="TextBox 13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9" name="TextBox 13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0" name="TextBox 13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1" name="TextBox 13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2" name="TextBox 13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3" name="TextBox 13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4" name="TextBox 13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5" name="TextBox 13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6" name="TextBox 13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7" name="TextBox 13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8" name="TextBox 13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9" name="TextBox 13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0" name="TextBox 13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1" name="TextBox 13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2" name="TextBox 13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3" name="TextBox 13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4" name="TextBox 13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5" name="TextBox 13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6" name="TextBox 13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7" name="TextBox 13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8" name="TextBox 13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9" name="TextBox 13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0" name="TextBox 13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1" name="TextBox 13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2" name="TextBox 13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3" name="TextBox 13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4" name="TextBox 13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5" name="TextBox 13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6" name="TextBox 13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7" name="TextBox 13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8" name="TextBox 13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9" name="TextBox 13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0" name="TextBox 13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1" name="TextBox 13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2" name="TextBox 13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3" name="TextBox 13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4" name="TextBox 13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5" name="TextBox 13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6" name="TextBox 13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7" name="TextBox 13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8" name="TextBox 13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9" name="TextBox 13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0" name="TextBox 13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1" name="TextBox 14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2" name="TextBox 14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3" name="TextBox 14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4" name="TextBox 14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5" name="TextBox 14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6" name="TextBox 14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7" name="TextBox 14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8" name="TextBox 14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9" name="TextBox 14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0" name="TextBox 14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1" name="TextBox 14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2" name="TextBox 14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3" name="TextBox 14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4" name="TextBox 14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5" name="TextBox 14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6" name="TextBox 14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7" name="TextBox 14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8" name="TextBox 14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9" name="TextBox 14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0" name="TextBox 14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1" name="TextBox 14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2" name="TextBox 14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3" name="TextBox 14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4" name="TextBox 14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5" name="TextBox 14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6" name="TextBox 14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7" name="TextBox 14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8" name="TextBox 14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9" name="TextBox 14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0" name="TextBox 14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1" name="TextBox 14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2" name="TextBox 14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3" name="TextBox 14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4" name="TextBox 14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5" name="TextBox 14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6" name="TextBox 14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7" name="TextBox 14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8" name="TextBox 14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9" name="TextBox 14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0" name="TextBox 14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1" name="TextBox 14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2" name="TextBox 14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3" name="TextBox 14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4" name="TextBox 14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5" name="TextBox 14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6" name="TextBox 14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7" name="TextBox 14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8" name="TextBox 14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9" name="TextBox 14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0" name="TextBox 14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1" name="TextBox 14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2" name="TextBox 14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3" name="TextBox 14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4" name="TextBox 14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5" name="TextBox 14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6" name="TextBox 14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7" name="TextBox 14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8" name="TextBox 14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9" name="TextBox 14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0" name="TextBox 14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1" name="TextBox 14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2" name="TextBox 14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3" name="TextBox 14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4" name="TextBox 14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5" name="TextBox 14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6" name="TextBox 14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7" name="TextBox 14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8" name="TextBox 14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9" name="TextBox 14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0" name="TextBox 14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1" name="TextBox 14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2" name="TextBox 14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3" name="TextBox 14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4" name="TextBox 14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5" name="TextBox 14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6" name="TextBox 14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7" name="TextBox 14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8" name="TextBox 14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9" name="TextBox 14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0" name="TextBox 14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1" name="TextBox 14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2" name="TextBox 14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3" name="TextBox 14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4" name="TextBox 14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5" name="TextBox 14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6" name="TextBox 14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7" name="TextBox 14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8" name="TextBox 14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9" name="TextBox 14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0" name="TextBox 14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1" name="TextBox 14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2" name="TextBox 14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3" name="TextBox 14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4" name="TextBox 14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5" name="TextBox 14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6" name="TextBox 14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7" name="TextBox 14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8" name="TextBox 14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9" name="TextBox 14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0" name="TextBox 14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1" name="TextBox 15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2" name="TextBox 15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3" name="TextBox 15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4" name="TextBox 15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5" name="TextBox 15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6" name="TextBox 15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7" name="TextBox 15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8" name="TextBox 15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9" name="TextBox 15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0" name="TextBox 15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1" name="TextBox 15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2" name="TextBox 15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3" name="TextBox 15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4" name="TextBox 15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5" name="TextBox 15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6" name="TextBox 15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7" name="TextBox 15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8" name="TextBox 15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9" name="TextBox 15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0" name="TextBox 15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1" name="TextBox 15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2" name="TextBox 15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3" name="TextBox 15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4" name="TextBox 15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5" name="TextBox 15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6" name="TextBox 15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7" name="TextBox 15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8" name="TextBox 15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9" name="TextBox 15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0" name="TextBox 15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1" name="TextBox 15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2" name="TextBox 15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3" name="TextBox 15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4" name="TextBox 15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5" name="TextBox 15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6" name="TextBox 15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7" name="TextBox 15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8" name="TextBox 15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9" name="TextBox 15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0" name="TextBox 15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1" name="TextBox 15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2" name="TextBox 15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3" name="TextBox 15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4" name="TextBox 15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5" name="TextBox 15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6" name="TextBox 15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7" name="TextBox 15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8" name="TextBox 15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9" name="TextBox 15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0" name="TextBox 15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1" name="TextBox 15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2" name="TextBox 15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3" name="TextBox 155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4" name="TextBox 155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5" name="TextBox 155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6" name="TextBox 155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7" name="TextBox 155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8" name="TextBox 155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9" name="TextBox 155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0" name="TextBox 1559"/>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1" name="TextBox 1560"/>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2" name="TextBox 1561"/>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3" name="TextBox 156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4" name="TextBox 156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5" name="TextBox 156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6" name="TextBox 156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7" name="TextBox 156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8" name="TextBox 156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9" name="TextBox 156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0" name="TextBox 15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1" name="TextBox 15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2" name="TextBox 15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3" name="TextBox 15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4" name="TextBox 15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5" name="TextBox 15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6" name="TextBox 15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7" name="TextBox 15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8" name="TextBox 15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9" name="TextBox 15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0" name="TextBox 15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1" name="TextBox 15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2" name="TextBox 15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3" name="TextBox 15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4" name="TextBox 15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5" name="TextBox 15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6" name="TextBox 15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7" name="TextBox 15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8" name="TextBox 15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9" name="TextBox 15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0" name="TextBox 15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1" name="TextBox 15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2" name="TextBox 15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3" name="TextBox 15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4" name="TextBox 15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5" name="TextBox 15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6" name="TextBox 15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7" name="TextBox 15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8" name="TextBox 15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9" name="TextBox 15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0" name="TextBox 15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1" name="TextBox 16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2" name="TextBox 16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3" name="TextBox 16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4" name="TextBox 16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5" name="TextBox 16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6" name="TextBox 16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7" name="TextBox 16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8" name="TextBox 16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9" name="TextBox 16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0" name="TextBox 16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1" name="TextBox 16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2" name="TextBox 16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3" name="TextBox 16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4" name="TextBox 16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5" name="TextBox 16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6" name="TextBox 16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7" name="TextBox 16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8" name="TextBox 16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9" name="TextBox 16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0" name="TextBox 16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1" name="TextBox 16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2" name="TextBox 16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3" name="TextBox 16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4" name="TextBox 16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5" name="TextBox 16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6" name="TextBox 16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7" name="TextBox 16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8" name="TextBox 16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9" name="TextBox 16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0" name="TextBox 16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1" name="TextBox 16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2" name="TextBox 16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3" name="TextBox 16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4" name="TextBox 16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5" name="TextBox 16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6" name="TextBox 16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7" name="TextBox 16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8" name="TextBox 16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9" name="TextBox 16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0" name="TextBox 16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1" name="TextBox 16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2" name="TextBox 16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3" name="TextBox 16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4" name="TextBox 16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5" name="TextBox 16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6" name="TextBox 16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7" name="TextBox 16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8" name="TextBox 16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9" name="TextBox 16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0" name="TextBox 16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1" name="TextBox 16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2" name="TextBox 16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3" name="TextBox 16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4" name="TextBox 16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5" name="TextBox 16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6" name="TextBox 16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7" name="TextBox 16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8" name="TextBox 16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9" name="TextBox 16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0" name="TextBox 16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1" name="TextBox 16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2" name="TextBox 16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3" name="TextBox 16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4" name="TextBox 16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5" name="TextBox 16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6" name="TextBox 16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7" name="TextBox 16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8" name="TextBox 16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9" name="TextBox 16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0" name="TextBox 16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1" name="TextBox 16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2" name="TextBox 16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3" name="TextBox 16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4" name="TextBox 16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5" name="TextBox 16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6" name="TextBox 16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7" name="TextBox 16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8" name="TextBox 16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9" name="TextBox 16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0" name="TextBox 16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1" name="TextBox 16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2" name="TextBox 16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3" name="TextBox 16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4" name="TextBox 16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5" name="TextBox 16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6" name="TextBox 16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7" name="TextBox 16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8" name="TextBox 16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9" name="TextBox 16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0" name="TextBox 16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1" name="TextBox 16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2" name="TextBox 16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3" name="TextBox 16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4" name="TextBox 16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5" name="TextBox 16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6" name="TextBox 16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7" name="TextBox 16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8" name="TextBox 16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9" name="TextBox 16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0" name="TextBox 16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1" name="TextBox 17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2" name="TextBox 17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3" name="TextBox 17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4" name="TextBox 17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5" name="TextBox 17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6" name="TextBox 17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7" name="TextBox 17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8" name="TextBox 17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9" name="TextBox 17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0" name="TextBox 17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1" name="TextBox 17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2" name="TextBox 17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3" name="TextBox 17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4" name="TextBox 17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5" name="TextBox 17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6" name="TextBox 17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7" name="TextBox 17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8" name="TextBox 17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9" name="TextBox 17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0" name="TextBox 17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1" name="TextBox 17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2" name="TextBox 17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3" name="TextBox 17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4" name="TextBox 17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5" name="TextBox 17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6" name="TextBox 17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7" name="TextBox 17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8" name="TextBox 17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9" name="TextBox 17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0" name="TextBox 17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1" name="TextBox 17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2" name="TextBox 17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3" name="TextBox 17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4" name="TextBox 17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5" name="TextBox 17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6" name="TextBox 17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7" name="TextBox 17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8" name="TextBox 17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9" name="TextBox 17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0" name="TextBox 17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1" name="TextBox 17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2" name="TextBox 17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3" name="TextBox 17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4" name="TextBox 17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5" name="TextBox 17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6" name="TextBox 17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7" name="TextBox 17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8" name="TextBox 17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9" name="TextBox 17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0" name="TextBox 17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1" name="TextBox 17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2" name="TextBox 17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3" name="TextBox 17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4" name="TextBox 17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5" name="TextBox 17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6" name="TextBox 17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7" name="TextBox 17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8" name="TextBox 17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9" name="TextBox 17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0" name="TextBox 17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1" name="TextBox 17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2" name="TextBox 17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3" name="TextBox 17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4" name="TextBox 17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5" name="TextBox 17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6" name="TextBox 17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7" name="TextBox 17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8" name="TextBox 17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9" name="TextBox 17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0" name="TextBox 17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1" name="TextBox 17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2" name="TextBox 17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3" name="TextBox 17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6" name="TextBox 17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7" name="TextBox 17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8" name="TextBox 17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9" name="TextBox 17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0" name="TextBox 17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1" name="TextBox 17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2" name="TextBox 17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3" name="TextBox 17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4" name="TextBox 17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5" name="TextBox 17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6" name="TextBox 17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7" name="TextBox 17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8" name="TextBox 17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9" name="TextBox 17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0" name="TextBox 17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1" name="TextBox 17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2" name="TextBox 17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3" name="TextBox 17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4" name="TextBox 17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5" name="TextBox 17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6" name="TextBox 17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7" name="TextBox 17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8" name="TextBox 17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9" name="TextBox 17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0" name="TextBox 17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1" name="TextBox 18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2" name="TextBox 18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3" name="TextBox 18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4" name="TextBox 18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5" name="TextBox 18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6" name="TextBox 18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7" name="TextBox 18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8" name="TextBox 18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9" name="TextBox 18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0" name="TextBox 18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1" name="TextBox 18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2" name="TextBox 18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3" name="TextBox 18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4" name="TextBox 18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5" name="TextBox 18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6" name="TextBox 18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7" name="TextBox 18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8" name="TextBox 18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9" name="TextBox 18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0" name="TextBox 18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1" name="TextBox 18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2" name="TextBox 18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3" name="TextBox 18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4" name="TextBox 18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5" name="TextBox 18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6" name="TextBox 18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7" name="TextBox 18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8" name="TextBox 18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9" name="TextBox 18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0" name="TextBox 18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1" name="TextBox 18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2" name="TextBox 18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3" name="TextBox 18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4" name="TextBox 18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5" name="TextBox 18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6" name="TextBox 18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7" name="TextBox 18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8" name="TextBox 18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9" name="TextBox 18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0" name="TextBox 18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1" name="TextBox 18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2" name="TextBox 18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3" name="TextBox 18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4" name="TextBox 18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5" name="TextBox 18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6" name="TextBox 18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7" name="TextBox 18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8" name="TextBox 18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9" name="TextBox 18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0" name="TextBox 18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1" name="TextBox 18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2" name="TextBox 18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3" name="TextBox 18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4" name="TextBox 18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5" name="TextBox 18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6" name="TextBox 18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7" name="TextBox 18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8" name="TextBox 18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9" name="TextBox 18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0" name="TextBox 18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1" name="TextBox 18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2" name="TextBox 18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3" name="TextBox 18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4" name="TextBox 18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5" name="TextBox 18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6" name="TextBox 18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7" name="TextBox 18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8" name="TextBox 18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9" name="TextBox 18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0" name="TextBox 18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1" name="TextBox 18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2" name="TextBox 18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3" name="TextBox 18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4" name="TextBox 18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5" name="TextBox 18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6" name="TextBox 18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7" name="TextBox 18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8" name="TextBox 18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9" name="TextBox 18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0" name="TextBox 18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1" name="TextBox 18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2" name="TextBox 18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3" name="TextBox 18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4" name="TextBox 18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5" name="TextBox 18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6" name="TextBox 18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7" name="TextBox 18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8" name="TextBox 18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9" name="TextBox 18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0" name="TextBox 18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1" name="TextBox 18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2" name="TextBox 18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3" name="TextBox 18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4" name="TextBox 18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5" name="TextBox 18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6" name="TextBox 18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7" name="TextBox 18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8" name="TextBox 18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9" name="TextBox 18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0" name="TextBox 18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1" name="TextBox 19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2" name="TextBox 19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3" name="TextBox 19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4" name="TextBox 19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5" name="TextBox 19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6" name="TextBox 19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7" name="TextBox 19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8" name="TextBox 19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9" name="TextBox 19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0" name="TextBox 19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1" name="TextBox 19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2" name="TextBox 19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3" name="TextBox 19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4" name="TextBox 19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5" name="TextBox 19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6" name="TextBox 19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7" name="TextBox 19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8" name="TextBox 19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9" name="TextBox 19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0" name="TextBox 19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1" name="TextBox 19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2" name="TextBox 19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3" name="TextBox 19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4" name="TextBox 19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5" name="TextBox 19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6" name="TextBox 19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7" name="TextBox 19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8" name="TextBox 19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9" name="TextBox 19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0" name="TextBox 19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1" name="TextBox 19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2" name="TextBox 19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3" name="TextBox 19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4" name="TextBox 19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5" name="TextBox 19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6" name="TextBox 19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7" name="TextBox 19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8" name="TextBox 19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9" name="TextBox 19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0" name="TextBox 19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1" name="TextBox 19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2" name="TextBox 19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3" name="TextBox 19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4" name="TextBox 19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5" name="TextBox 19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6" name="TextBox 19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7" name="TextBox 19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8" name="TextBox 19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9" name="TextBox 19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0" name="TextBox 19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1" name="TextBox 19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2" name="TextBox 19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3" name="TextBox 19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4" name="TextBox 19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5" name="TextBox 19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6" name="TextBox 19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7" name="TextBox 19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8" name="TextBox 19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9" name="TextBox 19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0" name="TextBox 19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1" name="TextBox 19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2" name="TextBox 19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3" name="TextBox 19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4" name="TextBox 19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5" name="TextBox 19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6" name="TextBox 19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7" name="TextBox 19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8" name="TextBox 19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9" name="TextBox 19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0" name="TextBox 19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1" name="TextBox 19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2" name="TextBox 19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3" name="TextBox 19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4" name="TextBox 19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5" name="TextBox 19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6" name="TextBox 19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7" name="TextBox 19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8" name="TextBox 19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9" name="TextBox 19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0" name="TextBox 19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1" name="TextBox 19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2" name="TextBox 19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3" name="TextBox 19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4" name="TextBox 19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5" name="TextBox 19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6" name="TextBox 19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7" name="TextBox 19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8" name="TextBox 19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9" name="TextBox 19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0" name="TextBox 19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1" name="TextBox 19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2" name="TextBox 19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3" name="TextBox 19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4" name="TextBox 19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5" name="TextBox 19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6" name="TextBox 19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1999" name="TextBox 19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0" name="TextBox 19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1" name="TextBox 20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2" name="TextBox 20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3" name="TextBox 20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4" name="TextBox 20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5" name="TextBox 20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6" name="TextBox 20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7" name="TextBox 20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8" name="TextBox 20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9" name="TextBox 20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0" name="TextBox 20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1" name="TextBox 20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2" name="TextBox 20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3" name="TextBox 20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4" name="TextBox 20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5" name="TextBox 20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6" name="TextBox 20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7" name="TextBox 20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8" name="TextBox 20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9" name="TextBox 20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0" name="TextBox 20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1" name="TextBox 20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2" name="TextBox 20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3" name="TextBox 20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4" name="TextBox 20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5" name="TextBox 20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6" name="TextBox 20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7" name="TextBox 20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8" name="TextBox 20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9" name="TextBox 20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0" name="TextBox 20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1" name="TextBox 20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2" name="TextBox 20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3" name="TextBox 20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4" name="TextBox 20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5" name="TextBox 20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6" name="TextBox 20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7" name="TextBox 20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8" name="TextBox 20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9" name="TextBox 20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0" name="TextBox 20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1" name="TextBox 20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2" name="TextBox 20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3" name="TextBox 20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4" name="TextBox 20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5" name="TextBox 20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6" name="TextBox 20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7" name="TextBox 20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8" name="TextBox 20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9" name="TextBox 20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0" name="TextBox 20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1" name="TextBox 20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2" name="TextBox 20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3" name="TextBox 20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4" name="TextBox 20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5" name="TextBox 20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6" name="TextBox 20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7" name="TextBox 20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8" name="TextBox 20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9" name="TextBox 20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0" name="TextBox 20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1" name="TextBox 20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2" name="TextBox 20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3" name="TextBox 20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4" name="TextBox 20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5" name="TextBox 20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6" name="TextBox 20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7" name="TextBox 20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8" name="TextBox 20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9" name="TextBox 20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0" name="TextBox 20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1" name="TextBox 20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2" name="TextBox 20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3" name="TextBox 20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4" name="TextBox 20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5" name="TextBox 20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6" name="TextBox 20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7" name="TextBox 20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8" name="TextBox 20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9" name="TextBox 20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0" name="TextBox 20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1" name="TextBox 20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2" name="TextBox 20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3" name="TextBox 20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4" name="TextBox 20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5" name="TextBox 20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6" name="TextBox 20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7" name="TextBox 20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8" name="TextBox 20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9" name="TextBox 20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0" name="TextBox 20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1" name="TextBox 20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2" name="TextBox 20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3" name="TextBox 20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4" name="TextBox 20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5" name="TextBox 20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6" name="TextBox 20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7" name="TextBox 20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8" name="TextBox 20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9" name="TextBox 20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0" name="TextBox 20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1" name="TextBox 21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2" name="TextBox 21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3" name="TextBox 21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4" name="TextBox 21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5" name="TextBox 21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6" name="TextBox 21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7" name="TextBox 21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8" name="TextBox 21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9" name="TextBox 21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0" name="TextBox 21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1" name="TextBox 21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2" name="TextBox 21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3" name="TextBox 21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4" name="TextBox 21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5" name="TextBox 21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6" name="TextBox 21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7" name="TextBox 21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8" name="TextBox 21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9" name="TextBox 21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0" name="TextBox 21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1" name="TextBox 21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2" name="TextBox 21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3" name="TextBox 21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4" name="TextBox 21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5" name="TextBox 21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6" name="TextBox 21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7" name="TextBox 21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8" name="TextBox 21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9" name="TextBox 21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0" name="TextBox 21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1" name="TextBox 21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2" name="TextBox 21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3" name="TextBox 21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4" name="TextBox 21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5" name="TextBox 21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6" name="TextBox 21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7" name="TextBox 21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8" name="TextBox 21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9" name="TextBox 21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0" name="TextBox 21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1" name="TextBox 21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2" name="TextBox 21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3" name="TextBox 21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4" name="TextBox 21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5" name="TextBox 21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6" name="TextBox 21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7" name="TextBox 21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8" name="TextBox 21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9" name="TextBox 21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0" name="TextBox 21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1" name="TextBox 21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2" name="TextBox 21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3" name="TextBox 21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4" name="TextBox 21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5" name="TextBox 21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6" name="TextBox 21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7" name="TextBox 21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8" name="TextBox 21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9" name="TextBox 21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0" name="TextBox 21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1" name="TextBox 21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2" name="TextBox 21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3" name="TextBox 21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4" name="TextBox 21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5" name="TextBox 21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6" name="TextBox 21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7" name="TextBox 21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8" name="TextBox 21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9" name="TextBox 21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0" name="TextBox 21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1" name="TextBox 21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2" name="TextBox 21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3" name="TextBox 21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4" name="TextBox 21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5" name="TextBox 21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6" name="TextBox 21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7" name="TextBox 21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8" name="TextBox 21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9" name="TextBox 21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0" name="TextBox 21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1" name="TextBox 21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2" name="TextBox 21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3" name="TextBox 21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4" name="TextBox 21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5" name="TextBox 21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6" name="TextBox 21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7" name="TextBox 21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8" name="TextBox 21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9" name="TextBox 21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0" name="TextBox 21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1" name="TextBox 21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2" name="TextBox 21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3" name="TextBox 21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4" name="TextBox 21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5" name="TextBox 21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6" name="TextBox 21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7" name="TextBox 21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8" name="TextBox 21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9" name="TextBox 21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0" name="TextBox 21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1" name="TextBox 22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2" name="TextBox 22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3" name="TextBox 22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4" name="TextBox 22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5" name="TextBox 22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6" name="TextBox 22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7" name="TextBox 22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8" name="TextBox 22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9" name="TextBox 22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0" name="TextBox 22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1" name="TextBox 22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2" name="TextBox 22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3" name="TextBox 22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4" name="TextBox 22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5" name="TextBox 22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6" name="TextBox 22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7" name="TextBox 22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8" name="TextBox 22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9" name="TextBox 22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ables/table1.xml><?xml version="1.0" encoding="utf-8"?>
<table xmlns="http://schemas.openxmlformats.org/spreadsheetml/2006/main" id="2" name="Список13" displayName="Список13" ref="A7:F33" totalsRowShown="0" headerRowDxfId="10" dataDxfId="8" headerRowBorderDxfId="9" tableBorderDxfId="7" totalsRowBorderDxfId="6">
  <tableColumns count="6">
    <tableColumn id="1" name="Центр Питания" dataDxfId="5"/>
    <tableColumn id="2" name="Район" dataDxfId="4"/>
    <tableColumn id="5" name="Тип и мощность, установленных трансформаторов, МВА" dataDxfId="3" dataCellStyle="Обычный 2"/>
    <tableColumn id="3" name="Максимально допустимая нагрузка, кВт" dataDxfId="2"/>
    <tableColumn id="6" name="Максимальная фактическая нагрузка, кВт" dataDxfId="1"/>
    <tableColumn id="7" name="Свободная мощность, кВт" dataDxfId="0">
      <calculatedColumnFormula>+Список13[[#This Row],[Максимально допустимая нагрузка, кВт]]-Список13[[#This Row],[Максимальная фактическая нагрузка, кВт]]</calculatedColumnFormula>
    </tableColumn>
  </tableColumns>
  <tableStyleInfo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C36"/>
  <sheetViews>
    <sheetView tabSelected="1" zoomScale="55" zoomScaleNormal="55" zoomScaleSheetLayoutView="55" workbookViewId="0">
      <pane xSplit="2" ySplit="3" topLeftCell="C4" activePane="bottomRight" state="frozen"/>
      <selection pane="topRight" activeCell="C1" sqref="C1"/>
      <selection pane="bottomLeft" activeCell="A3" sqref="A3"/>
      <selection pane="bottomRight" activeCell="O12" sqref="O12"/>
    </sheetView>
  </sheetViews>
  <sheetFormatPr defaultColWidth="9.140625" defaultRowHeight="20.25"/>
  <cols>
    <col min="1" max="1" width="113" style="2" customWidth="1"/>
    <col min="2" max="2" width="24.140625" style="5" customWidth="1"/>
    <col min="3" max="3" width="58.28515625" style="1" customWidth="1"/>
    <col min="4" max="16384" width="9.140625" style="1"/>
  </cols>
  <sheetData>
    <row r="1" spans="1:3">
      <c r="A1" s="127" t="s">
        <v>873</v>
      </c>
      <c r="B1" s="4"/>
    </row>
    <row r="2" spans="1:3">
      <c r="A2" s="126"/>
      <c r="B2" s="4"/>
    </row>
    <row r="3" spans="1:3" s="58" customFormat="1" ht="81">
      <c r="A3" s="134" t="s">
        <v>130</v>
      </c>
      <c r="B3" s="135" t="s">
        <v>25</v>
      </c>
      <c r="C3" s="136" t="s">
        <v>852</v>
      </c>
    </row>
    <row r="4" spans="1:3" s="140" customFormat="1" ht="81">
      <c r="A4" s="42" t="s">
        <v>114</v>
      </c>
      <c r="B4" s="80" t="s">
        <v>755</v>
      </c>
      <c r="C4" s="7" t="s">
        <v>872</v>
      </c>
    </row>
    <row r="5" spans="1:3" s="140" customFormat="1" ht="81" hidden="1">
      <c r="A5" s="42" t="s">
        <v>115</v>
      </c>
      <c r="B5" s="80" t="s">
        <v>755</v>
      </c>
      <c r="C5" s="7"/>
    </row>
    <row r="6" spans="1:3" s="140" customFormat="1" ht="364.5" hidden="1">
      <c r="A6" s="42" t="s">
        <v>116</v>
      </c>
      <c r="B6" s="80" t="s">
        <v>110</v>
      </c>
      <c r="C6" s="7" t="s">
        <v>738</v>
      </c>
    </row>
    <row r="7" spans="1:3" s="140" customFormat="1" ht="60.75" hidden="1">
      <c r="A7" s="42" t="s">
        <v>117</v>
      </c>
      <c r="B7" s="81" t="s">
        <v>756</v>
      </c>
      <c r="C7" s="6" t="s">
        <v>26</v>
      </c>
    </row>
    <row r="8" spans="1:3" s="140" customFormat="1" ht="101.25" hidden="1">
      <c r="A8" s="42" t="s">
        <v>118</v>
      </c>
      <c r="B8" s="81" t="s">
        <v>757</v>
      </c>
      <c r="C8" s="6" t="s">
        <v>26</v>
      </c>
    </row>
    <row r="9" spans="1:3" s="140" customFormat="1" ht="40.5">
      <c r="A9" s="42" t="s">
        <v>746</v>
      </c>
      <c r="B9" s="80" t="s">
        <v>745</v>
      </c>
      <c r="C9" s="6" t="s">
        <v>64</v>
      </c>
    </row>
    <row r="10" spans="1:3" s="140" customFormat="1" ht="60.75">
      <c r="A10" s="42" t="s">
        <v>747</v>
      </c>
      <c r="B10" s="80" t="s">
        <v>745</v>
      </c>
      <c r="C10" s="133" t="s">
        <v>105</v>
      </c>
    </row>
    <row r="11" spans="1:3" s="140" customFormat="1" ht="81">
      <c r="A11" s="43" t="s">
        <v>128</v>
      </c>
      <c r="B11" s="80" t="s">
        <v>745</v>
      </c>
      <c r="C11" s="133" t="s">
        <v>740</v>
      </c>
    </row>
    <row r="12" spans="1:3" s="140" customFormat="1" ht="40.5">
      <c r="A12" s="44" t="s">
        <v>748</v>
      </c>
      <c r="B12" s="80" t="s">
        <v>758</v>
      </c>
      <c r="C12" s="6" t="s">
        <v>27</v>
      </c>
    </row>
    <row r="13" spans="1:3" s="140" customFormat="1" ht="60.75">
      <c r="A13" s="42" t="s">
        <v>749</v>
      </c>
      <c r="B13" s="80" t="s">
        <v>758</v>
      </c>
      <c r="C13" s="6" t="s">
        <v>28</v>
      </c>
    </row>
    <row r="14" spans="1:3" s="140" customFormat="1" ht="40.5">
      <c r="A14" s="42" t="s">
        <v>750</v>
      </c>
      <c r="B14" s="80" t="s">
        <v>758</v>
      </c>
      <c r="C14" s="133" t="s">
        <v>66</v>
      </c>
    </row>
    <row r="15" spans="1:3" s="140" customFormat="1" ht="60.75">
      <c r="A15" s="42" t="s">
        <v>751</v>
      </c>
      <c r="B15" s="80" t="s">
        <v>758</v>
      </c>
      <c r="C15" s="6" t="s">
        <v>29</v>
      </c>
    </row>
    <row r="16" spans="1:3" s="140" customFormat="1" ht="40.5">
      <c r="A16" s="44" t="s">
        <v>752</v>
      </c>
      <c r="B16" s="80" t="s">
        <v>758</v>
      </c>
      <c r="C16" s="133" t="s">
        <v>66</v>
      </c>
    </row>
    <row r="17" spans="1:3" s="140" customFormat="1" ht="40.5">
      <c r="A17" s="44" t="s">
        <v>753</v>
      </c>
      <c r="B17" s="80" t="s">
        <v>758</v>
      </c>
      <c r="C17" s="133" t="s">
        <v>66</v>
      </c>
    </row>
    <row r="18" spans="1:3" s="140" customFormat="1" ht="81">
      <c r="A18" s="42" t="s">
        <v>754</v>
      </c>
      <c r="B18" s="80" t="s">
        <v>745</v>
      </c>
      <c r="C18" s="133" t="s">
        <v>106</v>
      </c>
    </row>
    <row r="19" spans="1:3" s="140" customFormat="1" ht="40.5" hidden="1">
      <c r="A19" s="42" t="s">
        <v>119</v>
      </c>
      <c r="B19" s="80" t="s">
        <v>843</v>
      </c>
      <c r="C19" s="6" t="s">
        <v>26</v>
      </c>
    </row>
    <row r="20" spans="1:3" s="140" customFormat="1" ht="40.5" hidden="1">
      <c r="A20" s="42" t="s">
        <v>120</v>
      </c>
      <c r="B20" s="80" t="s">
        <v>774</v>
      </c>
      <c r="C20" s="6" t="s">
        <v>26</v>
      </c>
    </row>
    <row r="21" spans="1:3" s="140" customFormat="1" ht="303.75">
      <c r="A21" s="42" t="s">
        <v>121</v>
      </c>
      <c r="B21" s="81" t="s">
        <v>759</v>
      </c>
      <c r="C21" s="7" t="s">
        <v>765</v>
      </c>
    </row>
    <row r="22" spans="1:3" s="140" customFormat="1" ht="222.75">
      <c r="A22" s="42" t="s">
        <v>122</v>
      </c>
      <c r="B22" s="81" t="s">
        <v>760</v>
      </c>
      <c r="C22" s="7" t="s">
        <v>65</v>
      </c>
    </row>
    <row r="23" spans="1:3" s="140" customFormat="1" ht="283.5" hidden="1">
      <c r="A23" s="142" t="s">
        <v>743</v>
      </c>
      <c r="B23" s="143" t="s">
        <v>111</v>
      </c>
      <c r="C23" s="31" t="s">
        <v>844</v>
      </c>
    </row>
    <row r="24" spans="1:3" s="140" customFormat="1" ht="40.5">
      <c r="A24" s="45" t="s">
        <v>744</v>
      </c>
      <c r="B24" s="81" t="s">
        <v>745</v>
      </c>
      <c r="C24" s="7" t="s">
        <v>764</v>
      </c>
    </row>
    <row r="25" spans="1:3" s="140" customFormat="1" ht="101.25">
      <c r="A25" s="42" t="s">
        <v>123</v>
      </c>
      <c r="B25" s="81" t="s">
        <v>761</v>
      </c>
      <c r="C25" s="6" t="s">
        <v>26</v>
      </c>
    </row>
    <row r="26" spans="1:3" s="140" customFormat="1" ht="263.25">
      <c r="A26" s="42" t="s">
        <v>124</v>
      </c>
      <c r="B26" s="81" t="s">
        <v>762</v>
      </c>
      <c r="C26" s="6" t="s">
        <v>62</v>
      </c>
    </row>
    <row r="27" spans="1:3" s="140" customFormat="1" ht="324" hidden="1">
      <c r="A27" s="142" t="s">
        <v>125</v>
      </c>
      <c r="B27" s="143" t="s">
        <v>826</v>
      </c>
      <c r="C27" s="7" t="s">
        <v>767</v>
      </c>
    </row>
    <row r="28" spans="1:3" s="140" customFormat="1" ht="162">
      <c r="A28" s="42" t="s">
        <v>126</v>
      </c>
      <c r="B28" s="80" t="s">
        <v>758</v>
      </c>
      <c r="C28" s="7" t="s">
        <v>61</v>
      </c>
    </row>
    <row r="29" spans="1:3" s="140" customFormat="1" ht="101.25">
      <c r="A29" s="42" t="s">
        <v>127</v>
      </c>
      <c r="B29" s="80" t="s">
        <v>763</v>
      </c>
      <c r="C29" s="7" t="s">
        <v>26</v>
      </c>
    </row>
    <row r="30" spans="1:3" s="140" customFormat="1">
      <c r="A30" s="137"/>
      <c r="B30" s="138"/>
      <c r="C30" s="139"/>
    </row>
    <row r="31" spans="1:3" s="140" customFormat="1">
      <c r="A31" s="137"/>
      <c r="B31" s="138"/>
      <c r="C31" s="141"/>
    </row>
    <row r="33" spans="3:3">
      <c r="C33" s="60"/>
    </row>
    <row r="36" spans="3:3">
      <c r="C36" s="60"/>
    </row>
  </sheetData>
  <autoFilter ref="A3:C31"/>
  <hyperlinks>
    <hyperlink ref="C14" location="'Таблица 2'!Область_печати" display=" Информация приведена в таблице № 2 "/>
    <hyperlink ref="C16:C17" location="'Таблица 2'!Область_печати" display=" Информация приведена в таблице № 2 "/>
    <hyperlink ref="C18" location="'Таблица 6'!Область_печати" display=" Информация приведена в таблице № 6"/>
    <hyperlink ref="C10" location="'Таблица 5'!Область_печати" display=" Информация приведена в таблице № 5"/>
    <hyperlink ref="C11" location="'Таблица 5.1'!Область_печати" display=" Информация приведена в таблице № 5.1"/>
  </hyperlinks>
  <printOptions horizontalCentered="1"/>
  <pageMargins left="0.39370078740157483" right="0.39370078740157483" top="0.39370078740157483" bottom="0.39370078740157483" header="0" footer="0"/>
  <pageSetup paperSize="9" scale="36" fitToHeight="2" orientation="landscape" r:id="rId1"/>
  <rowBreaks count="2" manualBreakCount="2">
    <brk id="6" max="2" man="1"/>
    <brk id="9" max="2"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N35"/>
  <sheetViews>
    <sheetView zoomScale="55" zoomScaleNormal="55" zoomScaleSheetLayoutView="55" workbookViewId="0">
      <pane xSplit="2" ySplit="3" topLeftCell="C4" activePane="bottomRight" state="frozen"/>
      <selection pane="topRight" activeCell="C1" sqref="C1"/>
      <selection pane="bottomLeft" activeCell="A3" sqref="A3"/>
      <selection pane="bottomRight" activeCell="C4" sqref="C4"/>
    </sheetView>
  </sheetViews>
  <sheetFormatPr defaultColWidth="9.140625" defaultRowHeight="20.25"/>
  <cols>
    <col min="1" max="1" width="113" style="2" customWidth="1"/>
    <col min="2" max="2" width="24.140625" style="5" customWidth="1"/>
    <col min="3" max="3" width="57.42578125" style="1" customWidth="1"/>
    <col min="4" max="5" width="58.28515625" style="1" customWidth="1"/>
    <col min="6" max="6" width="54.42578125" style="1" customWidth="1"/>
    <col min="7" max="7" width="55.5703125" style="1" customWidth="1"/>
    <col min="8" max="13" width="58.28515625" style="1" customWidth="1"/>
    <col min="14" max="14" width="57" style="1" customWidth="1"/>
    <col min="15" max="16384" width="9.140625" style="1"/>
  </cols>
  <sheetData>
    <row r="1" spans="1:14">
      <c r="A1" s="127" t="s">
        <v>869</v>
      </c>
      <c r="B1" s="4"/>
    </row>
    <row r="2" spans="1:14">
      <c r="A2" s="126"/>
      <c r="B2" s="4"/>
    </row>
    <row r="3" spans="1:14" s="58" customFormat="1" ht="81">
      <c r="A3" s="41" t="s">
        <v>130</v>
      </c>
      <c r="B3" s="80" t="s">
        <v>25</v>
      </c>
      <c r="C3" s="57" t="s">
        <v>63</v>
      </c>
      <c r="D3" s="57" t="s">
        <v>14</v>
      </c>
      <c r="E3" s="57" t="s">
        <v>15</v>
      </c>
      <c r="F3" s="57" t="s">
        <v>16</v>
      </c>
      <c r="G3" s="57" t="s">
        <v>17</v>
      </c>
      <c r="H3" s="57" t="s">
        <v>18</v>
      </c>
      <c r="I3" s="57" t="s">
        <v>19</v>
      </c>
      <c r="J3" s="57" t="s">
        <v>20</v>
      </c>
      <c r="K3" s="57" t="s">
        <v>21</v>
      </c>
      <c r="L3" s="57" t="s">
        <v>22</v>
      </c>
      <c r="M3" s="57" t="s">
        <v>23</v>
      </c>
      <c r="N3" s="57" t="s">
        <v>24</v>
      </c>
    </row>
    <row r="4" spans="1:14" ht="81">
      <c r="A4" s="42" t="s">
        <v>114</v>
      </c>
      <c r="B4" s="80" t="s">
        <v>755</v>
      </c>
      <c r="C4" s="6" t="s">
        <v>26</v>
      </c>
      <c r="D4" s="6" t="s">
        <v>26</v>
      </c>
      <c r="E4" s="7" t="s">
        <v>870</v>
      </c>
      <c r="F4" s="6" t="s">
        <v>26</v>
      </c>
      <c r="G4" s="6" t="s">
        <v>26</v>
      </c>
      <c r="H4" s="6" t="s">
        <v>26</v>
      </c>
      <c r="I4" s="6" t="s">
        <v>26</v>
      </c>
      <c r="J4" s="6" t="s">
        <v>26</v>
      </c>
      <c r="K4" s="6" t="s">
        <v>26</v>
      </c>
      <c r="L4" s="6" t="s">
        <v>26</v>
      </c>
      <c r="M4" s="6" t="s">
        <v>26</v>
      </c>
      <c r="N4" s="6" t="s">
        <v>26</v>
      </c>
    </row>
    <row r="5" spans="1:14" ht="81">
      <c r="A5" s="42" t="s">
        <v>115</v>
      </c>
      <c r="B5" s="80" t="s">
        <v>755</v>
      </c>
      <c r="C5" s="6" t="s">
        <v>26</v>
      </c>
      <c r="D5" s="6" t="s">
        <v>26</v>
      </c>
      <c r="E5" s="7" t="s">
        <v>870</v>
      </c>
      <c r="F5" s="6" t="s">
        <v>26</v>
      </c>
      <c r="G5" s="6" t="s">
        <v>26</v>
      </c>
      <c r="H5" s="6" t="s">
        <v>26</v>
      </c>
      <c r="I5" s="6" t="s">
        <v>26</v>
      </c>
      <c r="J5" s="6" t="s">
        <v>26</v>
      </c>
      <c r="K5" s="6" t="s">
        <v>26</v>
      </c>
      <c r="L5" s="6" t="s">
        <v>26</v>
      </c>
      <c r="M5" s="6" t="s">
        <v>26</v>
      </c>
      <c r="N5" s="6" t="s">
        <v>26</v>
      </c>
    </row>
    <row r="6" spans="1:14" ht="364.5">
      <c r="A6" s="42" t="s">
        <v>116</v>
      </c>
      <c r="B6" s="80" t="s">
        <v>110</v>
      </c>
      <c r="C6" s="61" t="s">
        <v>26</v>
      </c>
      <c r="D6" s="61" t="s">
        <v>26</v>
      </c>
      <c r="E6" s="7" t="s">
        <v>738</v>
      </c>
      <c r="F6" s="61" t="s">
        <v>26</v>
      </c>
      <c r="G6" s="61" t="s">
        <v>26</v>
      </c>
      <c r="H6" s="7" t="s">
        <v>738</v>
      </c>
      <c r="I6" s="61" t="s">
        <v>26</v>
      </c>
      <c r="J6" s="61" t="s">
        <v>26</v>
      </c>
      <c r="K6" s="6" t="s">
        <v>26</v>
      </c>
      <c r="L6" s="6" t="s">
        <v>26</v>
      </c>
      <c r="M6" s="61" t="s">
        <v>26</v>
      </c>
      <c r="N6" s="7" t="s">
        <v>738</v>
      </c>
    </row>
    <row r="7" spans="1:14" ht="60.75">
      <c r="A7" s="42" t="s">
        <v>117</v>
      </c>
      <c r="B7" s="81" t="s">
        <v>756</v>
      </c>
      <c r="C7" s="6" t="s">
        <v>26</v>
      </c>
      <c r="D7" s="6" t="s">
        <v>26</v>
      </c>
      <c r="E7" s="6" t="s">
        <v>26</v>
      </c>
      <c r="F7" s="6" t="s">
        <v>26</v>
      </c>
      <c r="G7" s="6" t="s">
        <v>26</v>
      </c>
      <c r="H7" s="6" t="s">
        <v>26</v>
      </c>
      <c r="I7" s="6" t="s">
        <v>26</v>
      </c>
      <c r="J7" s="6" t="s">
        <v>26</v>
      </c>
      <c r="K7" s="6" t="s">
        <v>26</v>
      </c>
      <c r="L7" s="6" t="s">
        <v>26</v>
      </c>
      <c r="M7" s="6" t="s">
        <v>26</v>
      </c>
      <c r="N7" s="6" t="s">
        <v>26</v>
      </c>
    </row>
    <row r="8" spans="1:14" ht="101.25">
      <c r="A8" s="42" t="s">
        <v>118</v>
      </c>
      <c r="B8" s="81" t="s">
        <v>757</v>
      </c>
      <c r="C8" s="6" t="s">
        <v>26</v>
      </c>
      <c r="D8" s="6" t="s">
        <v>26</v>
      </c>
      <c r="E8" s="6" t="s">
        <v>26</v>
      </c>
      <c r="F8" s="6" t="s">
        <v>26</v>
      </c>
      <c r="G8" s="6" t="s">
        <v>26</v>
      </c>
      <c r="H8" s="6" t="s">
        <v>26</v>
      </c>
      <c r="I8" s="6" t="s">
        <v>26</v>
      </c>
      <c r="J8" s="6" t="s">
        <v>26</v>
      </c>
      <c r="K8" s="6" t="s">
        <v>26</v>
      </c>
      <c r="L8" s="6" t="s">
        <v>26</v>
      </c>
      <c r="M8" s="6" t="s">
        <v>26</v>
      </c>
      <c r="N8" s="6" t="s">
        <v>26</v>
      </c>
    </row>
    <row r="9" spans="1:14" ht="40.5">
      <c r="A9" s="42" t="s">
        <v>746</v>
      </c>
      <c r="B9" s="80" t="s">
        <v>745</v>
      </c>
      <c r="C9" s="6" t="s">
        <v>26</v>
      </c>
      <c r="D9" s="6" t="s">
        <v>26</v>
      </c>
      <c r="E9" s="6" t="s">
        <v>64</v>
      </c>
      <c r="F9" s="6" t="s">
        <v>26</v>
      </c>
      <c r="G9" s="6" t="s">
        <v>26</v>
      </c>
      <c r="H9" s="6" t="s">
        <v>64</v>
      </c>
      <c r="I9" s="6" t="s">
        <v>26</v>
      </c>
      <c r="J9" s="6" t="s">
        <v>26</v>
      </c>
      <c r="K9" s="6" t="s">
        <v>64</v>
      </c>
      <c r="L9" s="6" t="s">
        <v>26</v>
      </c>
      <c r="M9" s="6" t="s">
        <v>26</v>
      </c>
      <c r="N9" s="6" t="s">
        <v>64</v>
      </c>
    </row>
    <row r="10" spans="1:14" ht="60.75">
      <c r="A10" s="42" t="s">
        <v>747</v>
      </c>
      <c r="B10" s="80" t="s">
        <v>745</v>
      </c>
      <c r="C10" s="6" t="s">
        <v>26</v>
      </c>
      <c r="D10" s="6" t="s">
        <v>26</v>
      </c>
      <c r="E10" s="133" t="s">
        <v>105</v>
      </c>
      <c r="F10" s="6" t="s">
        <v>26</v>
      </c>
      <c r="G10" s="6" t="s">
        <v>26</v>
      </c>
      <c r="H10" s="133" t="s">
        <v>105</v>
      </c>
      <c r="I10" s="6" t="s">
        <v>26</v>
      </c>
      <c r="J10" s="6" t="s">
        <v>26</v>
      </c>
      <c r="K10" s="133" t="s">
        <v>105</v>
      </c>
      <c r="L10" s="6" t="s">
        <v>26</v>
      </c>
      <c r="M10" s="6" t="s">
        <v>26</v>
      </c>
      <c r="N10" s="133" t="s">
        <v>105</v>
      </c>
    </row>
    <row r="11" spans="1:14" ht="60.75">
      <c r="A11" s="43" t="s">
        <v>128</v>
      </c>
      <c r="B11" s="80" t="s">
        <v>745</v>
      </c>
      <c r="C11" s="6" t="s">
        <v>26</v>
      </c>
      <c r="D11" s="6" t="s">
        <v>26</v>
      </c>
      <c r="E11" s="133" t="s">
        <v>740</v>
      </c>
      <c r="F11" s="6" t="s">
        <v>26</v>
      </c>
      <c r="G11" s="6" t="s">
        <v>26</v>
      </c>
      <c r="H11" s="133" t="s">
        <v>740</v>
      </c>
      <c r="I11" s="6" t="s">
        <v>26</v>
      </c>
      <c r="J11" s="6" t="s">
        <v>26</v>
      </c>
      <c r="K11" s="133" t="s">
        <v>740</v>
      </c>
      <c r="L11" s="6" t="s">
        <v>26</v>
      </c>
      <c r="M11" s="6" t="s">
        <v>26</v>
      </c>
      <c r="N11" s="133" t="s">
        <v>740</v>
      </c>
    </row>
    <row r="12" spans="1:14" ht="40.5">
      <c r="A12" s="44" t="s">
        <v>748</v>
      </c>
      <c r="B12" s="80" t="s">
        <v>758</v>
      </c>
      <c r="C12" s="6" t="s">
        <v>27</v>
      </c>
      <c r="D12" s="6" t="s">
        <v>27</v>
      </c>
      <c r="E12" s="6" t="s">
        <v>27</v>
      </c>
      <c r="F12" s="6" t="s">
        <v>27</v>
      </c>
      <c r="G12" s="6" t="s">
        <v>27</v>
      </c>
      <c r="H12" s="6" t="s">
        <v>27</v>
      </c>
      <c r="I12" s="6" t="s">
        <v>27</v>
      </c>
      <c r="J12" s="6" t="s">
        <v>27</v>
      </c>
      <c r="K12" s="6" t="s">
        <v>27</v>
      </c>
      <c r="L12" s="6" t="s">
        <v>27</v>
      </c>
      <c r="M12" s="6" t="s">
        <v>27</v>
      </c>
      <c r="N12" s="6" t="s">
        <v>27</v>
      </c>
    </row>
    <row r="13" spans="1:14" ht="60.75">
      <c r="A13" s="42" t="s">
        <v>749</v>
      </c>
      <c r="B13" s="80" t="s">
        <v>758</v>
      </c>
      <c r="C13" s="6" t="s">
        <v>28</v>
      </c>
      <c r="D13" s="6" t="s">
        <v>28</v>
      </c>
      <c r="E13" s="6" t="s">
        <v>28</v>
      </c>
      <c r="F13" s="6" t="s">
        <v>28</v>
      </c>
      <c r="G13" s="6" t="s">
        <v>28</v>
      </c>
      <c r="H13" s="6" t="s">
        <v>28</v>
      </c>
      <c r="I13" s="6" t="s">
        <v>28</v>
      </c>
      <c r="J13" s="6" t="s">
        <v>28</v>
      </c>
      <c r="K13" s="6" t="s">
        <v>28</v>
      </c>
      <c r="L13" s="6" t="s">
        <v>28</v>
      </c>
      <c r="M13" s="6" t="s">
        <v>28</v>
      </c>
      <c r="N13" s="6" t="s">
        <v>28</v>
      </c>
    </row>
    <row r="14" spans="1:14" ht="40.5">
      <c r="A14" s="42" t="s">
        <v>750</v>
      </c>
      <c r="B14" s="80" t="s">
        <v>758</v>
      </c>
      <c r="C14" s="133" t="s">
        <v>66</v>
      </c>
      <c r="D14" s="133" t="s">
        <v>66</v>
      </c>
      <c r="E14" s="133" t="s">
        <v>66</v>
      </c>
      <c r="F14" s="133" t="s">
        <v>66</v>
      </c>
      <c r="G14" s="133" t="s">
        <v>66</v>
      </c>
      <c r="H14" s="133" t="s">
        <v>66</v>
      </c>
      <c r="I14" s="133" t="s">
        <v>66</v>
      </c>
      <c r="J14" s="133" t="s">
        <v>66</v>
      </c>
      <c r="K14" s="133" t="s">
        <v>66</v>
      </c>
      <c r="L14" s="133" t="s">
        <v>66</v>
      </c>
      <c r="M14" s="133" t="s">
        <v>66</v>
      </c>
      <c r="N14" s="133" t="s">
        <v>66</v>
      </c>
    </row>
    <row r="15" spans="1:14" ht="60.75">
      <c r="A15" s="42" t="s">
        <v>751</v>
      </c>
      <c r="B15" s="80" t="s">
        <v>758</v>
      </c>
      <c r="C15" s="6" t="s">
        <v>29</v>
      </c>
      <c r="D15" s="6" t="s">
        <v>29</v>
      </c>
      <c r="E15" s="6" t="s">
        <v>29</v>
      </c>
      <c r="F15" s="6" t="s">
        <v>29</v>
      </c>
      <c r="G15" s="6" t="s">
        <v>29</v>
      </c>
      <c r="H15" s="6" t="s">
        <v>29</v>
      </c>
      <c r="I15" s="6" t="s">
        <v>29</v>
      </c>
      <c r="J15" s="6" t="s">
        <v>29</v>
      </c>
      <c r="K15" s="6" t="s">
        <v>29</v>
      </c>
      <c r="L15" s="6" t="s">
        <v>29</v>
      </c>
      <c r="M15" s="6" t="s">
        <v>29</v>
      </c>
      <c r="N15" s="6" t="s">
        <v>29</v>
      </c>
    </row>
    <row r="16" spans="1:14" ht="40.5">
      <c r="A16" s="44" t="s">
        <v>752</v>
      </c>
      <c r="B16" s="80" t="s">
        <v>758</v>
      </c>
      <c r="C16" s="133" t="s">
        <v>66</v>
      </c>
      <c r="D16" s="133" t="s">
        <v>66</v>
      </c>
      <c r="E16" s="133" t="s">
        <v>66</v>
      </c>
      <c r="F16" s="133" t="s">
        <v>66</v>
      </c>
      <c r="G16" s="133" t="s">
        <v>66</v>
      </c>
      <c r="H16" s="133" t="s">
        <v>66</v>
      </c>
      <c r="I16" s="133" t="s">
        <v>66</v>
      </c>
      <c r="J16" s="133" t="s">
        <v>66</v>
      </c>
      <c r="K16" s="133" t="s">
        <v>66</v>
      </c>
      <c r="L16" s="133" t="s">
        <v>66</v>
      </c>
      <c r="M16" s="133" t="s">
        <v>66</v>
      </c>
      <c r="N16" s="133" t="s">
        <v>66</v>
      </c>
    </row>
    <row r="17" spans="1:14" ht="40.5">
      <c r="A17" s="44" t="s">
        <v>753</v>
      </c>
      <c r="B17" s="80" t="s">
        <v>758</v>
      </c>
      <c r="C17" s="133" t="s">
        <v>66</v>
      </c>
      <c r="D17" s="133" t="s">
        <v>66</v>
      </c>
      <c r="E17" s="133" t="s">
        <v>66</v>
      </c>
      <c r="F17" s="133" t="s">
        <v>66</v>
      </c>
      <c r="G17" s="133" t="s">
        <v>66</v>
      </c>
      <c r="H17" s="133" t="s">
        <v>66</v>
      </c>
      <c r="I17" s="133" t="s">
        <v>66</v>
      </c>
      <c r="J17" s="133" t="s">
        <v>66</v>
      </c>
      <c r="K17" s="133" t="s">
        <v>66</v>
      </c>
      <c r="L17" s="133" t="s">
        <v>66</v>
      </c>
      <c r="M17" s="133" t="s">
        <v>66</v>
      </c>
      <c r="N17" s="133" t="s">
        <v>66</v>
      </c>
    </row>
    <row r="18" spans="1:14" ht="81">
      <c r="A18" s="42" t="s">
        <v>754</v>
      </c>
      <c r="B18" s="80" t="s">
        <v>745</v>
      </c>
      <c r="C18" s="6" t="s">
        <v>26</v>
      </c>
      <c r="D18" s="6" t="s">
        <v>26</v>
      </c>
      <c r="E18" s="133" t="s">
        <v>106</v>
      </c>
      <c r="F18" s="6" t="s">
        <v>26</v>
      </c>
      <c r="G18" s="6" t="s">
        <v>26</v>
      </c>
      <c r="H18" s="133" t="s">
        <v>106</v>
      </c>
      <c r="I18" s="6" t="s">
        <v>26</v>
      </c>
      <c r="J18" s="6" t="s">
        <v>26</v>
      </c>
      <c r="K18" s="133" t="s">
        <v>106</v>
      </c>
      <c r="L18" s="6" t="s">
        <v>26</v>
      </c>
      <c r="M18" s="6" t="s">
        <v>26</v>
      </c>
      <c r="N18" s="133" t="s">
        <v>106</v>
      </c>
    </row>
    <row r="19" spans="1:14" ht="114.75" customHeight="1">
      <c r="A19" s="42" t="s">
        <v>119</v>
      </c>
      <c r="B19" s="80" t="s">
        <v>843</v>
      </c>
      <c r="C19" s="6" t="s">
        <v>26</v>
      </c>
      <c r="D19" s="6" t="s">
        <v>26</v>
      </c>
      <c r="E19" s="6" t="s">
        <v>26</v>
      </c>
      <c r="F19" s="6" t="s">
        <v>26</v>
      </c>
      <c r="G19" s="7" t="s">
        <v>131</v>
      </c>
      <c r="H19" s="7" t="s">
        <v>853</v>
      </c>
      <c r="I19" s="6" t="s">
        <v>26</v>
      </c>
      <c r="J19" s="6" t="s">
        <v>26</v>
      </c>
      <c r="K19" s="7" t="s">
        <v>737</v>
      </c>
      <c r="L19" s="6" t="s">
        <v>26</v>
      </c>
      <c r="M19" s="6" t="s">
        <v>26</v>
      </c>
      <c r="N19" s="7" t="s">
        <v>854</v>
      </c>
    </row>
    <row r="20" spans="1:14" ht="40.5">
      <c r="A20" s="42" t="s">
        <v>120</v>
      </c>
      <c r="B20" s="80" t="s">
        <v>774</v>
      </c>
      <c r="C20" s="6" t="s">
        <v>26</v>
      </c>
      <c r="D20" s="6" t="s">
        <v>26</v>
      </c>
      <c r="E20" s="6" t="s">
        <v>26</v>
      </c>
      <c r="F20" s="6" t="s">
        <v>26</v>
      </c>
      <c r="G20" s="6" t="s">
        <v>26</v>
      </c>
      <c r="H20" s="6" t="s">
        <v>26</v>
      </c>
      <c r="I20" s="6" t="s">
        <v>26</v>
      </c>
      <c r="J20" s="6" t="s">
        <v>26</v>
      </c>
      <c r="K20" s="6" t="s">
        <v>26</v>
      </c>
      <c r="L20" s="6" t="s">
        <v>26</v>
      </c>
      <c r="M20" s="6" t="s">
        <v>26</v>
      </c>
      <c r="N20" s="7" t="s">
        <v>87</v>
      </c>
    </row>
    <row r="21" spans="1:14" ht="271.5" customHeight="1">
      <c r="A21" s="42" t="s">
        <v>121</v>
      </c>
      <c r="B21" s="81" t="s">
        <v>759</v>
      </c>
      <c r="C21" s="7" t="s">
        <v>765</v>
      </c>
      <c r="D21" s="7" t="s">
        <v>765</v>
      </c>
      <c r="E21" s="7" t="s">
        <v>765</v>
      </c>
      <c r="F21" s="7" t="s">
        <v>765</v>
      </c>
      <c r="G21" s="7" t="s">
        <v>765</v>
      </c>
      <c r="H21" s="7" t="s">
        <v>765</v>
      </c>
      <c r="I21" s="7" t="s">
        <v>765</v>
      </c>
      <c r="J21" s="7" t="s">
        <v>765</v>
      </c>
      <c r="K21" s="7" t="s">
        <v>765</v>
      </c>
      <c r="L21" s="7" t="s">
        <v>765</v>
      </c>
      <c r="M21" s="7" t="s">
        <v>765</v>
      </c>
      <c r="N21" s="7" t="s">
        <v>765</v>
      </c>
    </row>
    <row r="22" spans="1:14" ht="212.25" customHeight="1">
      <c r="A22" s="42" t="s">
        <v>122</v>
      </c>
      <c r="B22" s="81" t="s">
        <v>760</v>
      </c>
      <c r="C22" s="7" t="s">
        <v>65</v>
      </c>
      <c r="D22" s="7" t="s">
        <v>65</v>
      </c>
      <c r="E22" s="7" t="s">
        <v>65</v>
      </c>
      <c r="F22" s="7" t="s">
        <v>65</v>
      </c>
      <c r="G22" s="7" t="s">
        <v>65</v>
      </c>
      <c r="H22" s="7" t="s">
        <v>65</v>
      </c>
      <c r="I22" s="7" t="s">
        <v>65</v>
      </c>
      <c r="J22" s="7" t="s">
        <v>65</v>
      </c>
      <c r="K22" s="7" t="s">
        <v>65</v>
      </c>
      <c r="L22" s="7" t="s">
        <v>65</v>
      </c>
      <c r="M22" s="7" t="s">
        <v>65</v>
      </c>
      <c r="N22" s="7" t="s">
        <v>65</v>
      </c>
    </row>
    <row r="23" spans="1:14" ht="232.5" customHeight="1">
      <c r="A23" s="42" t="s">
        <v>743</v>
      </c>
      <c r="B23" s="81" t="s">
        <v>111</v>
      </c>
      <c r="C23" s="6" t="s">
        <v>26</v>
      </c>
      <c r="D23" s="6" t="s">
        <v>26</v>
      </c>
      <c r="E23" s="31" t="s">
        <v>844</v>
      </c>
      <c r="F23" s="6" t="s">
        <v>26</v>
      </c>
      <c r="G23" s="6" t="s">
        <v>26</v>
      </c>
      <c r="H23" s="31" t="s">
        <v>766</v>
      </c>
      <c r="I23" s="6" t="s">
        <v>26</v>
      </c>
      <c r="J23" s="6" t="s">
        <v>26</v>
      </c>
      <c r="K23" s="31" t="s">
        <v>766</v>
      </c>
      <c r="L23" s="6" t="s">
        <v>26</v>
      </c>
      <c r="M23" s="6" t="s">
        <v>26</v>
      </c>
      <c r="N23" s="31" t="s">
        <v>844</v>
      </c>
    </row>
    <row r="24" spans="1:14" ht="54.75" customHeight="1">
      <c r="A24" s="45" t="s">
        <v>744</v>
      </c>
      <c r="B24" s="81" t="s">
        <v>745</v>
      </c>
      <c r="C24" s="7" t="s">
        <v>26</v>
      </c>
      <c r="D24" s="7" t="s">
        <v>26</v>
      </c>
      <c r="E24" s="7" t="s">
        <v>764</v>
      </c>
      <c r="F24" s="7" t="s">
        <v>26</v>
      </c>
      <c r="G24" s="7" t="s">
        <v>26</v>
      </c>
      <c r="H24" s="7" t="s">
        <v>764</v>
      </c>
      <c r="I24" s="7" t="s">
        <v>26</v>
      </c>
      <c r="J24" s="7" t="s">
        <v>26</v>
      </c>
      <c r="K24" s="7" t="s">
        <v>764</v>
      </c>
      <c r="L24" s="6" t="s">
        <v>26</v>
      </c>
      <c r="M24" s="6"/>
      <c r="N24" s="7" t="s">
        <v>764</v>
      </c>
    </row>
    <row r="25" spans="1:14" ht="263.25">
      <c r="A25" s="42" t="s">
        <v>123</v>
      </c>
      <c r="B25" s="81" t="s">
        <v>761</v>
      </c>
      <c r="C25" s="6" t="s">
        <v>26</v>
      </c>
      <c r="D25" s="6" t="s">
        <v>26</v>
      </c>
      <c r="E25" s="6" t="s">
        <v>26</v>
      </c>
      <c r="F25" s="6" t="s">
        <v>26</v>
      </c>
      <c r="G25" s="6" t="s">
        <v>26</v>
      </c>
      <c r="H25" s="6" t="s">
        <v>26</v>
      </c>
      <c r="I25" s="6" t="s">
        <v>26</v>
      </c>
      <c r="J25" s="6" t="s">
        <v>26</v>
      </c>
      <c r="K25" s="6" t="s">
        <v>26</v>
      </c>
      <c r="L25" s="6" t="s">
        <v>26</v>
      </c>
      <c r="M25" s="6" t="s">
        <v>26</v>
      </c>
      <c r="N25" s="7" t="s">
        <v>845</v>
      </c>
    </row>
    <row r="26" spans="1:14" ht="263.25">
      <c r="A26" s="42" t="s">
        <v>124</v>
      </c>
      <c r="B26" s="81" t="s">
        <v>762</v>
      </c>
      <c r="C26" s="6" t="s">
        <v>62</v>
      </c>
      <c r="D26" s="6" t="s">
        <v>62</v>
      </c>
      <c r="E26" s="6" t="s">
        <v>62</v>
      </c>
      <c r="F26" s="6" t="s">
        <v>62</v>
      </c>
      <c r="G26" s="6" t="s">
        <v>62</v>
      </c>
      <c r="H26" s="6" t="s">
        <v>62</v>
      </c>
      <c r="I26" s="6" t="s">
        <v>62</v>
      </c>
      <c r="J26" s="6" t="s">
        <v>62</v>
      </c>
      <c r="K26" s="6" t="s">
        <v>62</v>
      </c>
      <c r="L26" s="6" t="s">
        <v>62</v>
      </c>
      <c r="M26" s="6" t="s">
        <v>62</v>
      </c>
      <c r="N26" s="6" t="s">
        <v>62</v>
      </c>
    </row>
    <row r="27" spans="1:14" ht="325.5" customHeight="1">
      <c r="A27" s="42" t="s">
        <v>125</v>
      </c>
      <c r="B27" s="80" t="s">
        <v>826</v>
      </c>
      <c r="C27" s="6" t="s">
        <v>26</v>
      </c>
      <c r="D27" s="6" t="s">
        <v>26</v>
      </c>
      <c r="E27" s="7" t="s">
        <v>767</v>
      </c>
      <c r="F27" s="6" t="s">
        <v>26</v>
      </c>
      <c r="G27" s="6" t="s">
        <v>26</v>
      </c>
      <c r="H27" s="6" t="s">
        <v>26</v>
      </c>
      <c r="I27" s="6" t="s">
        <v>26</v>
      </c>
      <c r="J27" s="6" t="s">
        <v>26</v>
      </c>
      <c r="K27" s="6" t="s">
        <v>26</v>
      </c>
      <c r="L27" s="6" t="s">
        <v>26</v>
      </c>
      <c r="M27" s="6" t="s">
        <v>26</v>
      </c>
      <c r="N27" s="6" t="s">
        <v>26</v>
      </c>
    </row>
    <row r="28" spans="1:14" ht="141.75">
      <c r="A28" s="42" t="s">
        <v>126</v>
      </c>
      <c r="B28" s="80" t="s">
        <v>758</v>
      </c>
      <c r="C28" s="7" t="s">
        <v>61</v>
      </c>
      <c r="D28" s="7" t="s">
        <v>61</v>
      </c>
      <c r="E28" s="7" t="s">
        <v>61</v>
      </c>
      <c r="F28" s="7" t="s">
        <v>61</v>
      </c>
      <c r="G28" s="7" t="s">
        <v>61</v>
      </c>
      <c r="H28" s="7" t="s">
        <v>61</v>
      </c>
      <c r="I28" s="7" t="s">
        <v>61</v>
      </c>
      <c r="J28" s="7" t="s">
        <v>61</v>
      </c>
      <c r="K28" s="7" t="s">
        <v>61</v>
      </c>
      <c r="L28" s="7" t="s">
        <v>61</v>
      </c>
      <c r="M28" s="7" t="s">
        <v>61</v>
      </c>
      <c r="N28" s="7" t="s">
        <v>61</v>
      </c>
    </row>
    <row r="29" spans="1:14" ht="101.25">
      <c r="A29" s="42" t="s">
        <v>127</v>
      </c>
      <c r="B29" s="80" t="s">
        <v>763</v>
      </c>
      <c r="C29" s="7" t="s">
        <v>26</v>
      </c>
      <c r="D29" s="7" t="s">
        <v>26</v>
      </c>
      <c r="E29" s="7" t="s">
        <v>26</v>
      </c>
      <c r="F29" s="7" t="s">
        <v>26</v>
      </c>
      <c r="G29" s="7" t="s">
        <v>26</v>
      </c>
      <c r="H29" s="7" t="s">
        <v>26</v>
      </c>
      <c r="I29" s="7" t="s">
        <v>26</v>
      </c>
      <c r="J29" s="7" t="s">
        <v>26</v>
      </c>
      <c r="K29" s="7" t="s">
        <v>26</v>
      </c>
      <c r="L29" s="7" t="s">
        <v>839</v>
      </c>
      <c r="M29" s="7" t="s">
        <v>26</v>
      </c>
      <c r="N29" s="7" t="s">
        <v>26</v>
      </c>
    </row>
    <row r="32" spans="1:14">
      <c r="D32" s="60"/>
    </row>
    <row r="35" spans="4:4">
      <c r="D35" s="60"/>
    </row>
  </sheetData>
  <autoFilter ref="A3:N29"/>
  <customSheetViews>
    <customSheetView guid="{9AB8670F-951D-4C8D-9EB4-F906725B676B}" scale="75" showPageBreaks="1" fitToPage="1" printArea="1" hiddenRows="1" view="pageBreakPreview">
      <pane xSplit="1" ySplit="2" topLeftCell="B3" activePane="bottomRight" state="frozen"/>
      <selection pane="bottomRight" activeCell="B3" sqref="B3"/>
      <rowBreaks count="1" manualBreakCount="1">
        <brk id="9" max="16" man="1"/>
      </rowBreaks>
      <pageMargins left="0" right="0" top="0" bottom="0" header="0" footer="0"/>
      <printOptions horizontalCentered="1"/>
      <pageSetup paperSize="9" scale="21" orientation="portrait" r:id="rId1"/>
    </customSheetView>
  </customSheetViews>
  <hyperlinks>
    <hyperlink ref="C14" location="'Таблица 2'!Область_печати" display=" Информация приведена в таблице № 2 "/>
    <hyperlink ref="D14" location="'Таблица 2'!Область_печати" display=" Информация приведена в таблице № 2 "/>
    <hyperlink ref="E14" location="'Таблица 2'!Область_печати" display=" Информация приведена в таблице № 2 "/>
    <hyperlink ref="F14" location="'Таблица 2'!Область_печати" display=" Информация приведена в таблице № 2 "/>
    <hyperlink ref="G14" location="'Таблица 2'!Область_печати" display=" Информация приведена в таблице № 2 "/>
    <hyperlink ref="H14" location="'Таблица 2'!Область_печати" display=" Информация приведена в таблице № 2 "/>
    <hyperlink ref="I14" location="'Таблица 2'!Область_печати" display=" Информация приведена в таблице № 2 "/>
    <hyperlink ref="J14" location="'Таблица 2'!Область_печати" display=" Информация приведена в таблице № 2 "/>
    <hyperlink ref="K14" location="'Таблица 2'!Область_печати" display=" Информация приведена в таблице № 2 "/>
    <hyperlink ref="L14" location="'Таблица 2'!Область_печати" display=" Информация приведена в таблице № 2 "/>
    <hyperlink ref="M14" location="'Таблица 2'!Область_печати" display=" Информация приведена в таблице № 2 "/>
    <hyperlink ref="N14" location="'Таблица 2'!Область_печати" display=" Информация приведена в таблице № 2 "/>
    <hyperlink ref="C16:C17" location="'Таблица 2'!Область_печати" display=" Информация приведена в таблице № 2 "/>
    <hyperlink ref="D16:N17" location="'Таблица 2'!Область_печати" display=" Информация приведена в таблице № 2 "/>
    <hyperlink ref="E18" location="'Таблица 6'!Область_печати" display=" Информация приведена в таблице № 6"/>
    <hyperlink ref="H18" location="'Таблица 6'!Область_печати" display=" Информация приведена в таблице № 6"/>
    <hyperlink ref="K18" location="'Таблица 6'!Область_печати" display=" Информация приведена в таблице № 6"/>
    <hyperlink ref="N18" location="'Таблица 6'!Область_печати" display=" Информация приведена в таблице № 6"/>
    <hyperlink ref="E10" location="'Таблица 5'!Область_печати" display=" Информация приведена в таблице № 5"/>
    <hyperlink ref="E11" location="'Таблица 5.1'!Область_печати" display=" Информация приведена в таблице № 5.1"/>
    <hyperlink ref="H10" location="'Таблица 5'!Область_печати" display=" Информация приведена в таблице № 5"/>
    <hyperlink ref="H11" location="'Таблица 5.1'!Область_печати" display=" Информация приведена в таблице № 5.1"/>
    <hyperlink ref="K10" location="'Таблица 5'!Область_печати" display=" Информация приведена в таблице № 5"/>
    <hyperlink ref="K11" location="'Таблица 5.1'!Область_печати" display=" Информация приведена в таблице № 5.1"/>
    <hyperlink ref="N10" location="'Таблица 5'!Область_печати" display=" Информация приведена в таблице № 5"/>
    <hyperlink ref="N11" location="'Таблица 5.1'!Область_печати" display=" Информация приведена в таблице № 5.1"/>
  </hyperlinks>
  <printOptions horizontalCentered="1"/>
  <pageMargins left="0" right="0" top="0.39370078740157483" bottom="0.39370078740157483" header="0" footer="0"/>
  <pageSetup paperSize="9" scale="12" fitToHeight="3" orientation="portrait" r:id="rId2"/>
  <rowBreaks count="1" manualBreakCount="1">
    <brk id="6" max="13" man="1"/>
  </rowBreaks>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workbookViewId="0">
      <selection activeCell="G27" sqref="G27"/>
    </sheetView>
  </sheetViews>
  <sheetFormatPr defaultRowHeight="15"/>
  <sheetData>
    <row r="1" spans="1:2">
      <c r="A1" s="3" t="s">
        <v>10</v>
      </c>
      <c r="B1" s="3"/>
    </row>
    <row r="2" spans="1:2">
      <c r="A2" t="s">
        <v>1</v>
      </c>
    </row>
    <row r="3" spans="1:2">
      <c r="A3" t="s">
        <v>2</v>
      </c>
    </row>
    <row r="4" spans="1:2">
      <c r="A4" t="s">
        <v>3</v>
      </c>
    </row>
    <row r="5" spans="1:2">
      <c r="A5" t="s">
        <v>12</v>
      </c>
    </row>
    <row r="6" spans="1:2">
      <c r="A6" t="s">
        <v>11</v>
      </c>
    </row>
    <row r="7" spans="1:2">
      <c r="A7" t="s">
        <v>4</v>
      </c>
    </row>
    <row r="8" spans="1:2">
      <c r="A8" t="s">
        <v>5</v>
      </c>
    </row>
    <row r="9" spans="1:2">
      <c r="A9" s="3" t="s">
        <v>6</v>
      </c>
    </row>
    <row r="10" spans="1:2">
      <c r="A10" s="3" t="s">
        <v>0</v>
      </c>
    </row>
    <row r="11" spans="1:2">
      <c r="A11" s="3" t="s">
        <v>7</v>
      </c>
    </row>
    <row r="12" spans="1:2">
      <c r="A12" s="3" t="s">
        <v>8</v>
      </c>
    </row>
    <row r="13" spans="1:2">
      <c r="A13" s="3" t="s">
        <v>13</v>
      </c>
    </row>
    <row r="14" spans="1:2">
      <c r="A14" s="3" t="s">
        <v>9</v>
      </c>
    </row>
  </sheetData>
  <customSheetViews>
    <customSheetView guid="{9AB8670F-951D-4C8D-9EB4-F906725B676B}">
      <selection activeCell="E22" sqref="E22"/>
      <pageMargins left="0.7" right="0.7" top="0.75" bottom="0.75" header="0.3" footer="0.3"/>
    </customSheetView>
  </customSheetView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8"/>
  <sheetViews>
    <sheetView workbookViewId="0"/>
  </sheetViews>
  <sheetFormatPr defaultColWidth="9.140625" defaultRowHeight="12.75"/>
  <cols>
    <col min="1" max="1" width="26.42578125" style="8" customWidth="1"/>
    <col min="2" max="2" width="14.42578125" style="8" customWidth="1"/>
    <col min="3" max="3" width="13" style="8" customWidth="1"/>
    <col min="4" max="13" width="14.42578125" style="8" customWidth="1"/>
    <col min="14" max="14" width="14.140625" style="8" customWidth="1"/>
    <col min="15" max="15" width="15" style="8" customWidth="1"/>
    <col min="16" max="16384" width="9.140625" style="8"/>
  </cols>
  <sheetData>
    <row r="1" spans="1:13">
      <c r="M1" s="9" t="s">
        <v>67</v>
      </c>
    </row>
    <row r="2" spans="1:13">
      <c r="A2" s="146" t="s">
        <v>68</v>
      </c>
      <c r="B2" s="146"/>
      <c r="C2" s="146"/>
      <c r="D2" s="146"/>
      <c r="E2" s="146"/>
      <c r="F2" s="146"/>
      <c r="G2" s="146"/>
      <c r="H2" s="146"/>
      <c r="I2" s="146"/>
      <c r="J2" s="146"/>
      <c r="K2" s="146"/>
      <c r="L2" s="146"/>
      <c r="M2" s="146"/>
    </row>
    <row r="3" spans="1:13">
      <c r="A3" s="146" t="s">
        <v>69</v>
      </c>
      <c r="B3" s="146"/>
      <c r="C3" s="146"/>
      <c r="D3" s="146"/>
      <c r="E3" s="146"/>
      <c r="F3" s="146"/>
      <c r="G3" s="146"/>
      <c r="H3" s="146"/>
      <c r="I3" s="146"/>
      <c r="J3" s="146"/>
      <c r="K3" s="146"/>
      <c r="L3" s="146"/>
      <c r="M3" s="146"/>
    </row>
    <row r="4" spans="1:13">
      <c r="A4" s="146" t="s">
        <v>840</v>
      </c>
      <c r="B4" s="146"/>
      <c r="C4" s="146"/>
      <c r="D4" s="146"/>
      <c r="E4" s="146"/>
      <c r="F4" s="146"/>
      <c r="G4" s="146"/>
      <c r="H4" s="146"/>
      <c r="I4" s="146"/>
      <c r="J4" s="146"/>
      <c r="K4" s="146"/>
      <c r="L4" s="146"/>
      <c r="M4" s="146"/>
    </row>
    <row r="5" spans="1:13">
      <c r="A5" s="147" t="s">
        <v>871</v>
      </c>
      <c r="B5" s="147"/>
      <c r="C5" s="147"/>
      <c r="D5" s="147"/>
      <c r="E5" s="147"/>
      <c r="F5" s="147"/>
      <c r="G5" s="147"/>
      <c r="H5" s="147"/>
      <c r="I5" s="147"/>
      <c r="J5" s="147"/>
      <c r="K5" s="147"/>
      <c r="L5" s="147"/>
      <c r="M5" s="147"/>
    </row>
    <row r="6" spans="1:13">
      <c r="A6" s="78"/>
      <c r="B6" s="78"/>
      <c r="C6" s="78"/>
      <c r="D6" s="78"/>
      <c r="E6" s="78"/>
      <c r="F6" s="78"/>
      <c r="G6" s="78"/>
      <c r="H6" s="78"/>
      <c r="I6" s="78"/>
      <c r="J6" s="78"/>
      <c r="K6" s="78"/>
      <c r="L6" s="78"/>
      <c r="M6" s="78"/>
    </row>
    <row r="7" spans="1:13" ht="13.5" thickBot="1">
      <c r="A7" s="77"/>
    </row>
    <row r="8" spans="1:13" ht="69" customHeight="1">
      <c r="A8" s="148" t="s">
        <v>80</v>
      </c>
      <c r="B8" s="150" t="s">
        <v>70</v>
      </c>
      <c r="C8" s="151"/>
      <c r="D8" s="152"/>
      <c r="E8" s="150" t="s">
        <v>71</v>
      </c>
      <c r="F8" s="151"/>
      <c r="G8" s="152"/>
      <c r="H8" s="150" t="s">
        <v>72</v>
      </c>
      <c r="I8" s="151"/>
      <c r="J8" s="152"/>
      <c r="K8" s="150" t="s">
        <v>73</v>
      </c>
      <c r="L8" s="151"/>
      <c r="M8" s="152"/>
    </row>
    <row r="9" spans="1:13" ht="26.25" thickBot="1">
      <c r="A9" s="149"/>
      <c r="B9" s="35" t="s">
        <v>74</v>
      </c>
      <c r="C9" s="38" t="s">
        <v>78</v>
      </c>
      <c r="D9" s="32" t="s">
        <v>79</v>
      </c>
      <c r="E9" s="35" t="s">
        <v>74</v>
      </c>
      <c r="F9" s="38" t="s">
        <v>78</v>
      </c>
      <c r="G9" s="32" t="s">
        <v>79</v>
      </c>
      <c r="H9" s="35" t="s">
        <v>74</v>
      </c>
      <c r="I9" s="38" t="s">
        <v>78</v>
      </c>
      <c r="J9" s="32" t="s">
        <v>79</v>
      </c>
      <c r="K9" s="35" t="s">
        <v>74</v>
      </c>
      <c r="L9" s="38" t="s">
        <v>78</v>
      </c>
      <c r="M9" s="32" t="s">
        <v>79</v>
      </c>
    </row>
    <row r="10" spans="1:13">
      <c r="A10" s="34" t="s">
        <v>75</v>
      </c>
      <c r="B10" s="36" t="s">
        <v>26</v>
      </c>
      <c r="C10" s="39" t="s">
        <v>26</v>
      </c>
      <c r="D10" s="79" t="s">
        <v>26</v>
      </c>
      <c r="E10" s="36" t="s">
        <v>26</v>
      </c>
      <c r="F10" s="39" t="s">
        <v>26</v>
      </c>
      <c r="G10" s="144" t="s">
        <v>26</v>
      </c>
      <c r="H10" s="36" t="s">
        <v>26</v>
      </c>
      <c r="I10" s="39" t="s">
        <v>26</v>
      </c>
      <c r="J10" s="144" t="s">
        <v>26</v>
      </c>
      <c r="K10" s="36" t="s">
        <v>26</v>
      </c>
      <c r="L10" s="39" t="s">
        <v>26</v>
      </c>
      <c r="M10" s="144" t="s">
        <v>26</v>
      </c>
    </row>
    <row r="11" spans="1:13" ht="13.5" thickBot="1">
      <c r="A11" s="33" t="s">
        <v>77</v>
      </c>
      <c r="B11" s="37" t="s">
        <v>26</v>
      </c>
      <c r="C11" s="40" t="s">
        <v>26</v>
      </c>
      <c r="D11" s="40" t="s">
        <v>26</v>
      </c>
      <c r="E11" s="37" t="s">
        <v>26</v>
      </c>
      <c r="F11" s="40" t="s">
        <v>26</v>
      </c>
      <c r="G11" s="40" t="s">
        <v>26</v>
      </c>
      <c r="H11" s="37" t="s">
        <v>26</v>
      </c>
      <c r="I11" s="40" t="s">
        <v>26</v>
      </c>
      <c r="J11" s="40" t="s">
        <v>26</v>
      </c>
      <c r="K11" s="37" t="s">
        <v>26</v>
      </c>
      <c r="L11" s="40" t="s">
        <v>26</v>
      </c>
      <c r="M11" s="40" t="s">
        <v>26</v>
      </c>
    </row>
    <row r="12" spans="1:13" ht="13.5" thickBot="1">
      <c r="A12" s="33" t="s">
        <v>76</v>
      </c>
      <c r="B12" s="40">
        <f>SUM(B10:B11)</f>
        <v>0</v>
      </c>
      <c r="C12" s="40">
        <f>SUM(C10:C11)</f>
        <v>0</v>
      </c>
      <c r="D12" s="40">
        <f>SUM(D10:D11)</f>
        <v>0</v>
      </c>
      <c r="E12" s="40">
        <f t="shared" ref="E12:M12" si="0">SUM(E10:E11)</f>
        <v>0</v>
      </c>
      <c r="F12" s="40">
        <f t="shared" si="0"/>
        <v>0</v>
      </c>
      <c r="G12" s="40">
        <f t="shared" si="0"/>
        <v>0</v>
      </c>
      <c r="H12" s="40">
        <f t="shared" si="0"/>
        <v>0</v>
      </c>
      <c r="I12" s="40">
        <f t="shared" si="0"/>
        <v>0</v>
      </c>
      <c r="J12" s="40">
        <f t="shared" si="0"/>
        <v>0</v>
      </c>
      <c r="K12" s="40">
        <f t="shared" si="0"/>
        <v>0</v>
      </c>
      <c r="L12" s="40">
        <f t="shared" si="0"/>
        <v>0</v>
      </c>
      <c r="M12" s="40">
        <f t="shared" si="0"/>
        <v>0</v>
      </c>
    </row>
    <row r="15" spans="1:13">
      <c r="A15" s="62"/>
      <c r="M15" s="63"/>
    </row>
    <row r="16" spans="1:13">
      <c r="A16" s="62"/>
      <c r="M16" s="10"/>
    </row>
    <row r="17" spans="1:13">
      <c r="A17" s="62"/>
      <c r="M17" s="10"/>
    </row>
    <row r="18" spans="1:13">
      <c r="A18" s="62"/>
      <c r="M18" s="63"/>
    </row>
  </sheetData>
  <mergeCells count="9">
    <mergeCell ref="A2:M2"/>
    <mergeCell ref="A3:M3"/>
    <mergeCell ref="A4:M4"/>
    <mergeCell ref="A5:M5"/>
    <mergeCell ref="A8:A9"/>
    <mergeCell ref="B8:D8"/>
    <mergeCell ref="E8:G8"/>
    <mergeCell ref="H8:J8"/>
    <mergeCell ref="K8:M8"/>
  </mergeCells>
  <printOptions horizontalCentered="1"/>
  <pageMargins left="0.39370078740157483" right="0.39370078740157483" top="0.39370078740157483" bottom="0.39370078740157483" header="0.31496062992125984" footer="0.31496062992125984"/>
  <pageSetup paperSize="9" scale="7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8"/>
  <sheetViews>
    <sheetView zoomScale="115" zoomScaleNormal="115" workbookViewId="0"/>
  </sheetViews>
  <sheetFormatPr defaultColWidth="9.140625" defaultRowHeight="12.75"/>
  <cols>
    <col min="1" max="1" width="179" style="8" customWidth="1"/>
    <col min="2" max="16384" width="9.140625" style="8"/>
  </cols>
  <sheetData>
    <row r="1" spans="1:1">
      <c r="A1" s="9" t="s">
        <v>84</v>
      </c>
    </row>
    <row r="2" spans="1:1">
      <c r="A2" s="9"/>
    </row>
    <row r="3" spans="1:1">
      <c r="A3" s="49" t="s">
        <v>86</v>
      </c>
    </row>
    <row r="4" spans="1:1">
      <c r="A4" s="46"/>
    </row>
    <row r="5" spans="1:1">
      <c r="A5" s="47"/>
    </row>
    <row r="6" spans="1:1" ht="78" customHeight="1">
      <c r="A6" s="48" t="s">
        <v>841</v>
      </c>
    </row>
    <row r="7" spans="1:1">
      <c r="A7" s="48" t="s">
        <v>81</v>
      </c>
    </row>
    <row r="8" spans="1:1" ht="25.5">
      <c r="A8" s="48" t="s">
        <v>85</v>
      </c>
    </row>
    <row r="9" spans="1:1">
      <c r="A9" s="48" t="s">
        <v>741</v>
      </c>
    </row>
    <row r="10" spans="1:1">
      <c r="A10" s="48" t="s">
        <v>82</v>
      </c>
    </row>
    <row r="11" spans="1:1">
      <c r="A11" s="48" t="s">
        <v>83</v>
      </c>
    </row>
    <row r="12" spans="1:1">
      <c r="A12" s="48" t="s">
        <v>742</v>
      </c>
    </row>
    <row r="15" spans="1:1">
      <c r="A15" s="62"/>
    </row>
    <row r="16" spans="1:1">
      <c r="A16" s="62"/>
    </row>
    <row r="17" spans="1:1">
      <c r="A17" s="62"/>
    </row>
    <row r="18" spans="1:1">
      <c r="A18" s="62"/>
    </row>
  </sheetData>
  <printOptions horizontalCentered="1"/>
  <pageMargins left="0.39370078740157483" right="0.39370078740157483" top="0.39370078740157483" bottom="0.39370078740157483" header="0.31496062992125984" footer="0.31496062992125984"/>
  <pageSetup paperSize="9" scale="7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97"/>
  <sheetViews>
    <sheetView topLeftCell="A25" zoomScaleNormal="100" workbookViewId="0"/>
  </sheetViews>
  <sheetFormatPr defaultColWidth="9.140625" defaultRowHeight="12.75"/>
  <cols>
    <col min="1" max="1" width="18.7109375" style="88" customWidth="1"/>
    <col min="2" max="2" width="16.140625" style="88" customWidth="1"/>
    <col min="3" max="3" width="18.85546875" style="88" customWidth="1"/>
    <col min="4" max="4" width="17.28515625" style="93" customWidth="1"/>
    <col min="5" max="5" width="17.85546875" style="94" customWidth="1"/>
    <col min="6" max="6" width="17.140625" style="88" customWidth="1"/>
    <col min="7" max="8" width="9.140625" style="88"/>
    <col min="9" max="9" width="13.140625" style="88" bestFit="1" customWidth="1"/>
    <col min="10" max="16384" width="9.140625" style="88"/>
  </cols>
  <sheetData>
    <row r="1" spans="1:6">
      <c r="F1" s="87" t="s">
        <v>739</v>
      </c>
    </row>
    <row r="2" spans="1:6">
      <c r="A2" s="154" t="s">
        <v>30</v>
      </c>
      <c r="B2" s="154"/>
      <c r="C2" s="154"/>
      <c r="D2" s="154"/>
      <c r="E2" s="154"/>
      <c r="F2" s="154"/>
    </row>
    <row r="3" spans="1:6" ht="28.5" customHeight="1">
      <c r="A3" s="153" t="s">
        <v>129</v>
      </c>
      <c r="B3" s="153"/>
      <c r="C3" s="153"/>
      <c r="D3" s="153"/>
      <c r="E3" s="153"/>
      <c r="F3" s="153"/>
    </row>
    <row r="4" spans="1:6">
      <c r="A4" s="155" t="s">
        <v>842</v>
      </c>
      <c r="B4" s="155"/>
      <c r="C4" s="155"/>
      <c r="D4" s="155"/>
      <c r="E4" s="155"/>
      <c r="F4" s="155"/>
    </row>
    <row r="5" spans="1:6">
      <c r="A5" s="101"/>
      <c r="B5" s="101"/>
      <c r="C5" s="101"/>
      <c r="D5" s="101"/>
      <c r="E5" s="101"/>
      <c r="F5" s="101"/>
    </row>
    <row r="6" spans="1:6" ht="13.5" thickBot="1">
      <c r="D6" s="88"/>
      <c r="E6" s="88"/>
    </row>
    <row r="7" spans="1:6" s="123" customFormat="1" ht="51" customHeight="1" thickBot="1">
      <c r="A7" s="104" t="s">
        <v>88</v>
      </c>
      <c r="B7" s="105" t="s">
        <v>89</v>
      </c>
      <c r="C7" s="106" t="s">
        <v>132</v>
      </c>
      <c r="D7" s="107" t="s">
        <v>90</v>
      </c>
      <c r="E7" s="108" t="s">
        <v>91</v>
      </c>
      <c r="F7" s="109" t="s">
        <v>92</v>
      </c>
    </row>
    <row r="8" spans="1:6" ht="37.5" customHeight="1">
      <c r="A8" s="110" t="s">
        <v>838</v>
      </c>
      <c r="B8" s="110" t="s">
        <v>93</v>
      </c>
      <c r="C8" s="110" t="s">
        <v>133</v>
      </c>
      <c r="D8" s="111">
        <v>3200</v>
      </c>
      <c r="E8" s="111">
        <v>289.2</v>
      </c>
      <c r="F8" s="112">
        <f>+Список13[[#This Row],[Максимально допустимая нагрузка, кВт]]-Список13[[#This Row],[Максимальная фактическая нагрузка, кВт]]</f>
        <v>2910.8</v>
      </c>
    </row>
    <row r="9" spans="1:6" ht="37.5" customHeight="1">
      <c r="A9" s="113" t="s">
        <v>94</v>
      </c>
      <c r="B9" s="113" t="s">
        <v>93</v>
      </c>
      <c r="C9" s="114" t="s">
        <v>135</v>
      </c>
      <c r="D9" s="115">
        <v>3200</v>
      </c>
      <c r="E9" s="111">
        <v>441.59999999999997</v>
      </c>
      <c r="F9" s="116">
        <f>+Список13[[#This Row],[Максимально допустимая нагрузка, кВт]]-Список13[[#This Row],[Максимальная фактическая нагрузка, кВт]]</f>
        <v>2758.4</v>
      </c>
    </row>
    <row r="10" spans="1:6" ht="37.5" customHeight="1">
      <c r="A10" s="113" t="s">
        <v>98</v>
      </c>
      <c r="B10" s="113" t="s">
        <v>93</v>
      </c>
      <c r="C10" s="114" t="s">
        <v>136</v>
      </c>
      <c r="D10" s="115">
        <v>800</v>
      </c>
      <c r="E10" s="111">
        <v>106.8</v>
      </c>
      <c r="F10" s="116">
        <f>+Список13[[#This Row],[Максимально допустимая нагрузка, кВт]]-Список13[[#This Row],[Максимальная фактическая нагрузка, кВт]]</f>
        <v>693.2</v>
      </c>
    </row>
    <row r="11" spans="1:6" ht="37.5" customHeight="1">
      <c r="A11" s="113" t="s">
        <v>837</v>
      </c>
      <c r="B11" s="113" t="s">
        <v>93</v>
      </c>
      <c r="C11" s="113" t="s">
        <v>137</v>
      </c>
      <c r="D11" s="115">
        <v>1440</v>
      </c>
      <c r="E11" s="111">
        <v>78</v>
      </c>
      <c r="F11" s="116">
        <f>+Список13[[#This Row],[Максимально допустимая нагрузка, кВт]]-Список13[[#This Row],[Максимальная фактическая нагрузка, кВт]]</f>
        <v>1362</v>
      </c>
    </row>
    <row r="12" spans="1:6" ht="37.5" customHeight="1">
      <c r="A12" s="113" t="s">
        <v>827</v>
      </c>
      <c r="B12" s="113" t="s">
        <v>93</v>
      </c>
      <c r="C12" s="113" t="s">
        <v>138</v>
      </c>
      <c r="D12" s="115">
        <v>1280</v>
      </c>
      <c r="E12" s="111">
        <v>54</v>
      </c>
      <c r="F12" s="116">
        <f>+Список13[[#This Row],[Максимально допустимая нагрузка, кВт]]-Список13[[#This Row],[Максимальная фактическая нагрузка, кВт]]</f>
        <v>1226</v>
      </c>
    </row>
    <row r="13" spans="1:6" ht="37.5" customHeight="1">
      <c r="A13" s="113" t="s">
        <v>95</v>
      </c>
      <c r="B13" s="113" t="s">
        <v>93</v>
      </c>
      <c r="C13" s="113" t="s">
        <v>141</v>
      </c>
      <c r="D13" s="115">
        <f>1600*0.8</f>
        <v>1280</v>
      </c>
      <c r="E13" s="111">
        <v>168</v>
      </c>
      <c r="F13" s="116">
        <f>+Список13[[#This Row],[Максимально допустимая нагрузка, кВт]]-Список13[[#This Row],[Максимальная фактическая нагрузка, кВт]]</f>
        <v>1112</v>
      </c>
    </row>
    <row r="14" spans="1:6" ht="37.5" customHeight="1">
      <c r="A14" s="113" t="s">
        <v>832</v>
      </c>
      <c r="B14" s="113" t="s">
        <v>93</v>
      </c>
      <c r="C14" s="113" t="s">
        <v>136</v>
      </c>
      <c r="D14" s="115">
        <v>800</v>
      </c>
      <c r="E14" s="111">
        <v>63</v>
      </c>
      <c r="F14" s="116">
        <f>+Список13[[#This Row],[Максимально допустимая нагрузка, кВт]]-Список13[[#This Row],[Максимальная фактическая нагрузка, кВт]]</f>
        <v>737</v>
      </c>
    </row>
    <row r="15" spans="1:6" ht="37.5" customHeight="1">
      <c r="A15" s="113" t="s">
        <v>99</v>
      </c>
      <c r="B15" s="113" t="s">
        <v>93</v>
      </c>
      <c r="C15" s="113" t="s">
        <v>139</v>
      </c>
      <c r="D15" s="115">
        <f>2500*0.8</f>
        <v>2000</v>
      </c>
      <c r="E15" s="111">
        <v>289.2</v>
      </c>
      <c r="F15" s="116">
        <f>+Список13[[#This Row],[Максимально допустимая нагрузка, кВт]]-Список13[[#This Row],[Максимальная фактическая нагрузка, кВт]]</f>
        <v>1710.8</v>
      </c>
    </row>
    <row r="16" spans="1:6" ht="37.5" customHeight="1">
      <c r="A16" s="113" t="s">
        <v>831</v>
      </c>
      <c r="B16" s="113" t="s">
        <v>93</v>
      </c>
      <c r="C16" s="113" t="s">
        <v>142</v>
      </c>
      <c r="D16" s="115">
        <v>2000</v>
      </c>
      <c r="E16" s="111">
        <v>178.79999999999998</v>
      </c>
      <c r="F16" s="116">
        <f>+Список13[[#This Row],[Максимально допустимая нагрузка, кВт]]-Список13[[#This Row],[Максимальная фактическая нагрузка, кВт]]</f>
        <v>1821.2</v>
      </c>
    </row>
    <row r="17" spans="1:6" ht="37.5" customHeight="1">
      <c r="A17" s="113" t="s">
        <v>830</v>
      </c>
      <c r="B17" s="113" t="s">
        <v>93</v>
      </c>
      <c r="C17" s="113" t="s">
        <v>134</v>
      </c>
      <c r="D17" s="115">
        <f>1000*0.8</f>
        <v>800</v>
      </c>
      <c r="E17" s="111">
        <v>159.6</v>
      </c>
      <c r="F17" s="116">
        <f>+Список13[[#This Row],[Максимально допустимая нагрузка, кВт]]-Список13[[#This Row],[Максимальная фактическая нагрузка, кВт]]</f>
        <v>640.4</v>
      </c>
    </row>
    <row r="18" spans="1:6" ht="37.5" customHeight="1">
      <c r="A18" s="113" t="s">
        <v>829</v>
      </c>
      <c r="B18" s="113" t="s">
        <v>93</v>
      </c>
      <c r="C18" s="113" t="s">
        <v>143</v>
      </c>
      <c r="D18" s="115">
        <f>1600*0.8</f>
        <v>1280</v>
      </c>
      <c r="E18" s="111">
        <v>92.399999999999991</v>
      </c>
      <c r="F18" s="116">
        <f>+Список13[[#This Row],[Максимально допустимая нагрузка, кВт]]-Список13[[#This Row],[Максимальная фактическая нагрузка, кВт]]</f>
        <v>1187.5999999999999</v>
      </c>
    </row>
    <row r="19" spans="1:6" ht="37.5" customHeight="1">
      <c r="A19" s="113" t="s">
        <v>96</v>
      </c>
      <c r="B19" s="113" t="s">
        <v>93</v>
      </c>
      <c r="C19" s="113" t="s">
        <v>136</v>
      </c>
      <c r="D19" s="115">
        <f>1000*0.8</f>
        <v>800</v>
      </c>
      <c r="E19" s="111">
        <v>13.2</v>
      </c>
      <c r="F19" s="116">
        <f>+Список13[[#This Row],[Максимально допустимая нагрузка, кВт]]-Список13[[#This Row],[Максимальная фактическая нагрузка, кВт]]</f>
        <v>786.8</v>
      </c>
    </row>
    <row r="20" spans="1:6" ht="37.5" customHeight="1">
      <c r="A20" s="113" t="s">
        <v>100</v>
      </c>
      <c r="B20" s="113" t="s">
        <v>93</v>
      </c>
      <c r="C20" s="113" t="s">
        <v>144</v>
      </c>
      <c r="D20" s="115">
        <f>2500*0.8</f>
        <v>2000</v>
      </c>
      <c r="E20" s="111">
        <v>94.8</v>
      </c>
      <c r="F20" s="116">
        <f>+Список13[[#This Row],[Максимально допустимая нагрузка, кВт]]-Список13[[#This Row],[Максимальная фактическая нагрузка, кВт]]</f>
        <v>1905.2</v>
      </c>
    </row>
    <row r="21" spans="1:6" ht="37.5" customHeight="1">
      <c r="A21" s="113" t="s">
        <v>828</v>
      </c>
      <c r="B21" s="113" t="s">
        <v>93</v>
      </c>
      <c r="C21" s="113" t="s">
        <v>140</v>
      </c>
      <c r="D21" s="115">
        <v>800</v>
      </c>
      <c r="E21" s="111">
        <v>51.6</v>
      </c>
      <c r="F21" s="116">
        <f>+Список13[[#This Row],[Максимально допустимая нагрузка, кВт]]-Список13[[#This Row],[Максимальная фактическая нагрузка, кВт]]</f>
        <v>748.4</v>
      </c>
    </row>
    <row r="22" spans="1:6" ht="37.5" customHeight="1">
      <c r="A22" s="113" t="s">
        <v>145</v>
      </c>
      <c r="B22" s="113" t="s">
        <v>93</v>
      </c>
      <c r="C22" s="113" t="s">
        <v>133</v>
      </c>
      <c r="D22" s="115">
        <f>4000*0.8</f>
        <v>3200</v>
      </c>
      <c r="E22" s="111">
        <v>373.2</v>
      </c>
      <c r="F22" s="117">
        <f>+Список13[[#This Row],[Максимально допустимая нагрузка, кВт]]-Список13[[#This Row],[Максимальная фактическая нагрузка, кВт]]</f>
        <v>2826.8</v>
      </c>
    </row>
    <row r="23" spans="1:6" ht="37.5" customHeight="1">
      <c r="A23" s="113" t="s">
        <v>101</v>
      </c>
      <c r="B23" s="113" t="s">
        <v>93</v>
      </c>
      <c r="C23" s="113" t="s">
        <v>133</v>
      </c>
      <c r="D23" s="111">
        <f>4000*0.8</f>
        <v>3200</v>
      </c>
      <c r="E23" s="111">
        <v>156</v>
      </c>
      <c r="F23" s="112">
        <f>+Список13[[#This Row],[Максимально допустимая нагрузка, кВт]]-Список13[[#This Row],[Максимальная фактическая нагрузка, кВт]]</f>
        <v>3044</v>
      </c>
    </row>
    <row r="24" spans="1:6" ht="37.5" customHeight="1">
      <c r="A24" s="113" t="s">
        <v>836</v>
      </c>
      <c r="B24" s="113" t="s">
        <v>93</v>
      </c>
      <c r="C24" s="113" t="s">
        <v>142</v>
      </c>
      <c r="D24" s="115">
        <f>2500*0.8</f>
        <v>2000</v>
      </c>
      <c r="E24" s="111">
        <v>135.6</v>
      </c>
      <c r="F24" s="116">
        <f>+Список13[[#This Row],[Максимально допустимая нагрузка, кВт]]-Список13[[#This Row],[Максимальная фактическая нагрузка, кВт]]</f>
        <v>1864.4</v>
      </c>
    </row>
    <row r="25" spans="1:6" ht="37.5" customHeight="1">
      <c r="A25" s="113" t="s">
        <v>150</v>
      </c>
      <c r="B25" s="113" t="s">
        <v>93</v>
      </c>
      <c r="C25" s="113" t="s">
        <v>147</v>
      </c>
      <c r="D25" s="115">
        <f>400*0.8</f>
        <v>320</v>
      </c>
      <c r="E25" s="111">
        <v>51</v>
      </c>
      <c r="F25" s="116">
        <f>+Список13[[#This Row],[Максимально допустимая нагрузка, кВт]]-Список13[[#This Row],[Максимальная фактическая нагрузка, кВт]]</f>
        <v>269</v>
      </c>
    </row>
    <row r="26" spans="1:6" ht="37.5" customHeight="1">
      <c r="A26" s="113" t="s">
        <v>149</v>
      </c>
      <c r="B26" s="113" t="s">
        <v>93</v>
      </c>
      <c r="C26" s="113" t="s">
        <v>146</v>
      </c>
      <c r="D26" s="115">
        <v>320</v>
      </c>
      <c r="E26" s="111">
        <v>178.79999999999998</v>
      </c>
      <c r="F26" s="116">
        <f>+Список13[[#This Row],[Максимально допустимая нагрузка, кВт]]-Список13[[#This Row],[Максимальная фактическая нагрузка, кВт]]</f>
        <v>141.20000000000002</v>
      </c>
    </row>
    <row r="27" spans="1:6" ht="37.5" customHeight="1">
      <c r="A27" s="113" t="s">
        <v>148</v>
      </c>
      <c r="B27" s="113" t="s">
        <v>93</v>
      </c>
      <c r="C27" s="113" t="s">
        <v>146</v>
      </c>
      <c r="D27" s="115">
        <f>400*0.8</f>
        <v>320</v>
      </c>
      <c r="E27" s="111">
        <v>50.4</v>
      </c>
      <c r="F27" s="116">
        <f>+Список13[[#This Row],[Максимально допустимая нагрузка, кВт]]-Список13[[#This Row],[Максимальная фактическая нагрузка, кВт]]</f>
        <v>269.60000000000002</v>
      </c>
    </row>
    <row r="28" spans="1:6" ht="37.5" customHeight="1">
      <c r="A28" s="110" t="s">
        <v>102</v>
      </c>
      <c r="B28" s="110" t="s">
        <v>97</v>
      </c>
      <c r="C28" s="110" t="s">
        <v>133</v>
      </c>
      <c r="D28" s="111">
        <f>4000*0.8</f>
        <v>3200</v>
      </c>
      <c r="E28" s="111">
        <v>754.8</v>
      </c>
      <c r="F28" s="112">
        <f>+Список13[[#This Row],[Максимально допустимая нагрузка, кВт]]-Список13[[#This Row],[Максимальная фактическая нагрузка, кВт]]</f>
        <v>2445.1999999999998</v>
      </c>
    </row>
    <row r="29" spans="1:6" ht="37.5" customHeight="1">
      <c r="A29" s="113" t="s">
        <v>833</v>
      </c>
      <c r="B29" s="113" t="s">
        <v>97</v>
      </c>
      <c r="C29" s="113" t="s">
        <v>151</v>
      </c>
      <c r="D29" s="115">
        <f>2500*0.8</f>
        <v>2000</v>
      </c>
      <c r="E29" s="111">
        <v>78</v>
      </c>
      <c r="F29" s="116">
        <f>+Список13[[#This Row],[Максимально допустимая нагрузка, кВт]]-Список13[[#This Row],[Максимальная фактическая нагрузка, кВт]]</f>
        <v>1922</v>
      </c>
    </row>
    <row r="30" spans="1:6" ht="37.5" customHeight="1">
      <c r="A30" s="113" t="s">
        <v>834</v>
      </c>
      <c r="B30" s="113" t="s">
        <v>97</v>
      </c>
      <c r="C30" s="113" t="s">
        <v>151</v>
      </c>
      <c r="D30" s="115">
        <f>2500*0.8</f>
        <v>2000</v>
      </c>
      <c r="E30" s="111">
        <v>240</v>
      </c>
      <c r="F30" s="116">
        <f>+Список13[[#This Row],[Максимально допустимая нагрузка, кВт]]-Список13[[#This Row],[Максимальная фактическая нагрузка, кВт]]</f>
        <v>1760</v>
      </c>
    </row>
    <row r="31" spans="1:6" ht="37.5" customHeight="1">
      <c r="A31" s="113" t="s">
        <v>103</v>
      </c>
      <c r="B31" s="113" t="s">
        <v>97</v>
      </c>
      <c r="C31" s="113" t="s">
        <v>152</v>
      </c>
      <c r="D31" s="115">
        <v>8240</v>
      </c>
      <c r="E31" s="111">
        <v>273.59999999999997</v>
      </c>
      <c r="F31" s="116">
        <f>+Список13[[#This Row],[Максимально допустимая нагрузка, кВт]]-Список13[[#This Row],[Максимальная фактическая нагрузка, кВт]]</f>
        <v>7966.4</v>
      </c>
    </row>
    <row r="32" spans="1:6" ht="37.5" customHeight="1">
      <c r="A32" s="113" t="s">
        <v>835</v>
      </c>
      <c r="B32" s="113" t="s">
        <v>97</v>
      </c>
      <c r="C32" s="113" t="s">
        <v>153</v>
      </c>
      <c r="D32" s="115">
        <f>4000*0.8</f>
        <v>3200</v>
      </c>
      <c r="E32" s="111">
        <v>26.4</v>
      </c>
      <c r="F32" s="118">
        <f>+Список13[[#This Row],[Максимально допустимая нагрузка, кВт]]-Список13[[#This Row],[Максимальная фактическая нагрузка, кВт]]</f>
        <v>3173.6</v>
      </c>
    </row>
    <row r="33" spans="1:20" ht="37.5" customHeight="1" thickBot="1">
      <c r="A33" s="119" t="s">
        <v>104</v>
      </c>
      <c r="B33" s="119" t="s">
        <v>97</v>
      </c>
      <c r="C33" s="119" t="s">
        <v>153</v>
      </c>
      <c r="D33" s="120">
        <f>4000*0.8</f>
        <v>3200</v>
      </c>
      <c r="E33" s="111">
        <v>181.2</v>
      </c>
      <c r="F33" s="118">
        <f>+Список13[[#This Row],[Максимально допустимая нагрузка, кВт]]-Список13[[#This Row],[Максимальная фактическая нагрузка, кВт]]</f>
        <v>3018.8</v>
      </c>
    </row>
    <row r="34" spans="1:20">
      <c r="A34" s="121"/>
      <c r="B34" s="121"/>
      <c r="C34" s="121"/>
      <c r="D34" s="121"/>
      <c r="E34" s="121"/>
      <c r="F34" s="121"/>
    </row>
    <row r="36" spans="1:20">
      <c r="R36" s="122"/>
      <c r="S36" s="122"/>
      <c r="T36" s="122"/>
    </row>
    <row r="37" spans="1:20">
      <c r="R37" s="122"/>
      <c r="S37" s="122"/>
      <c r="T37" s="122"/>
    </row>
    <row r="38" spans="1:20">
      <c r="R38" s="122"/>
      <c r="S38" s="122"/>
      <c r="T38" s="122"/>
    </row>
    <row r="39" spans="1:20">
      <c r="R39" s="122"/>
      <c r="S39" s="122"/>
      <c r="T39" s="122"/>
    </row>
    <row r="40" spans="1:20">
      <c r="R40" s="122"/>
      <c r="S40" s="122"/>
      <c r="T40" s="122"/>
    </row>
    <row r="41" spans="1:20">
      <c r="R41" s="122"/>
      <c r="S41" s="122"/>
      <c r="T41" s="122"/>
    </row>
    <row r="42" spans="1:20">
      <c r="R42" s="122"/>
      <c r="S42" s="122"/>
      <c r="T42" s="122"/>
    </row>
    <row r="43" spans="1:20">
      <c r="R43" s="122"/>
      <c r="S43" s="122"/>
      <c r="T43" s="122"/>
    </row>
    <row r="44" spans="1:20">
      <c r="R44" s="122"/>
      <c r="S44" s="122"/>
      <c r="T44" s="122"/>
    </row>
    <row r="45" spans="1:20">
      <c r="R45" s="122"/>
      <c r="S45" s="122"/>
      <c r="T45" s="122"/>
    </row>
    <row r="46" spans="1:20">
      <c r="R46" s="122"/>
      <c r="S46" s="122"/>
      <c r="T46" s="122"/>
    </row>
    <row r="47" spans="1:20">
      <c r="R47" s="122"/>
      <c r="S47" s="122"/>
      <c r="T47" s="122"/>
    </row>
    <row r="48" spans="1:20">
      <c r="R48" s="122"/>
      <c r="S48" s="122"/>
      <c r="T48" s="122"/>
    </row>
    <row r="49" spans="1:20">
      <c r="A49" s="122"/>
      <c r="B49" s="122"/>
      <c r="C49" s="122"/>
      <c r="D49" s="124"/>
      <c r="E49" s="125"/>
      <c r="F49" s="122"/>
      <c r="R49" s="122"/>
      <c r="S49" s="122"/>
      <c r="T49" s="122"/>
    </row>
    <row r="50" spans="1:20">
      <c r="A50" s="122"/>
      <c r="B50" s="122"/>
      <c r="C50" s="122"/>
      <c r="D50" s="124"/>
      <c r="E50" s="125"/>
      <c r="F50" s="122"/>
      <c r="R50" s="122"/>
      <c r="S50" s="122"/>
      <c r="T50" s="122"/>
    </row>
    <row r="51" spans="1:20">
      <c r="A51" s="122"/>
      <c r="B51" s="122"/>
      <c r="C51" s="122"/>
      <c r="D51" s="124"/>
      <c r="E51" s="125"/>
      <c r="F51" s="122"/>
      <c r="G51" s="122"/>
      <c r="H51" s="122"/>
      <c r="I51" s="122"/>
      <c r="J51" s="122"/>
      <c r="K51" s="122"/>
      <c r="L51" s="122"/>
      <c r="M51" s="122"/>
      <c r="N51" s="122"/>
      <c r="O51" s="122"/>
      <c r="P51" s="122"/>
      <c r="Q51" s="122"/>
      <c r="R51" s="122"/>
      <c r="S51" s="122"/>
      <c r="T51" s="122"/>
    </row>
    <row r="52" spans="1:20">
      <c r="A52" s="122"/>
      <c r="B52" s="122"/>
      <c r="C52" s="122"/>
      <c r="D52" s="124"/>
      <c r="E52" s="125"/>
      <c r="F52" s="122"/>
      <c r="G52" s="122"/>
      <c r="H52" s="122"/>
      <c r="I52" s="122"/>
      <c r="J52" s="122"/>
      <c r="K52" s="122"/>
      <c r="L52" s="122"/>
      <c r="M52" s="122"/>
      <c r="N52" s="122"/>
      <c r="O52" s="122"/>
      <c r="P52" s="122"/>
      <c r="Q52" s="122"/>
      <c r="R52" s="122"/>
      <c r="S52" s="122"/>
      <c r="T52" s="122"/>
    </row>
    <row r="53" spans="1:20">
      <c r="A53" s="122"/>
      <c r="B53" s="122"/>
      <c r="C53" s="122"/>
      <c r="D53" s="124"/>
      <c r="E53" s="125"/>
      <c r="F53" s="122"/>
      <c r="G53" s="122"/>
      <c r="H53" s="122"/>
      <c r="I53" s="122"/>
      <c r="J53" s="122"/>
      <c r="K53" s="122"/>
      <c r="L53" s="122"/>
      <c r="M53" s="122"/>
      <c r="N53" s="122"/>
      <c r="O53" s="122"/>
      <c r="P53" s="122"/>
      <c r="Q53" s="122"/>
      <c r="R53" s="122"/>
      <c r="S53" s="122"/>
      <c r="T53" s="122"/>
    </row>
    <row r="54" spans="1:20">
      <c r="A54" s="122"/>
      <c r="B54" s="122"/>
      <c r="C54" s="122"/>
      <c r="D54" s="124"/>
      <c r="E54" s="125"/>
      <c r="F54" s="122"/>
      <c r="G54" s="122"/>
      <c r="H54" s="122"/>
      <c r="I54" s="122"/>
      <c r="J54" s="122"/>
      <c r="K54" s="122"/>
      <c r="L54" s="122"/>
      <c r="M54" s="122"/>
      <c r="N54" s="122"/>
      <c r="O54" s="122"/>
      <c r="P54" s="122"/>
      <c r="Q54" s="122"/>
      <c r="R54" s="122"/>
      <c r="S54" s="122"/>
      <c r="T54" s="122"/>
    </row>
    <row r="55" spans="1:20">
      <c r="A55" s="122"/>
      <c r="B55" s="122"/>
      <c r="C55" s="122"/>
      <c r="D55" s="124"/>
      <c r="E55" s="125"/>
      <c r="F55" s="122"/>
      <c r="G55" s="122"/>
      <c r="H55" s="122"/>
      <c r="I55" s="122"/>
      <c r="J55" s="122"/>
      <c r="K55" s="122"/>
      <c r="L55" s="122"/>
      <c r="M55" s="122"/>
      <c r="N55" s="122"/>
      <c r="O55" s="122"/>
      <c r="P55" s="122"/>
      <c r="Q55" s="122"/>
      <c r="R55" s="122"/>
      <c r="S55" s="122"/>
      <c r="T55" s="122"/>
    </row>
    <row r="56" spans="1:20">
      <c r="A56" s="122"/>
      <c r="B56" s="122"/>
      <c r="C56" s="122"/>
      <c r="D56" s="124"/>
      <c r="E56" s="125"/>
      <c r="F56" s="122"/>
      <c r="G56" s="122"/>
      <c r="H56" s="122"/>
      <c r="I56" s="122"/>
      <c r="J56" s="122"/>
      <c r="K56" s="122"/>
      <c r="L56" s="122"/>
      <c r="M56" s="122"/>
      <c r="N56" s="122"/>
      <c r="O56" s="122"/>
      <c r="P56" s="122"/>
      <c r="Q56" s="122"/>
      <c r="R56" s="122"/>
      <c r="S56" s="122"/>
      <c r="T56" s="122"/>
    </row>
    <row r="57" spans="1:20">
      <c r="A57" s="122"/>
      <c r="B57" s="122"/>
      <c r="C57" s="122"/>
      <c r="D57" s="124"/>
      <c r="E57" s="125"/>
      <c r="F57" s="122"/>
      <c r="G57" s="122"/>
      <c r="H57" s="122"/>
      <c r="I57" s="122"/>
      <c r="J57" s="122"/>
      <c r="K57" s="122"/>
      <c r="L57" s="122"/>
      <c r="M57" s="122"/>
      <c r="N57" s="122"/>
      <c r="O57" s="122"/>
      <c r="P57" s="122"/>
      <c r="Q57" s="122"/>
      <c r="R57" s="122"/>
      <c r="S57" s="122"/>
      <c r="T57" s="122"/>
    </row>
    <row r="58" spans="1:20">
      <c r="A58" s="122"/>
      <c r="B58" s="122"/>
      <c r="C58" s="122"/>
      <c r="D58" s="124"/>
      <c r="E58" s="125"/>
      <c r="F58" s="122"/>
      <c r="G58" s="122"/>
      <c r="H58" s="122"/>
      <c r="I58" s="122"/>
      <c r="J58" s="122"/>
      <c r="K58" s="122"/>
      <c r="L58" s="122"/>
      <c r="M58" s="122"/>
      <c r="N58" s="122"/>
      <c r="O58" s="122"/>
      <c r="P58" s="122"/>
      <c r="Q58" s="122"/>
      <c r="R58" s="122"/>
      <c r="S58" s="122"/>
      <c r="T58" s="122"/>
    </row>
    <row r="59" spans="1:20">
      <c r="A59" s="122"/>
      <c r="B59" s="122"/>
      <c r="C59" s="122"/>
      <c r="D59" s="124"/>
      <c r="E59" s="125"/>
      <c r="F59" s="122"/>
      <c r="G59" s="122"/>
      <c r="H59" s="122"/>
      <c r="I59" s="122"/>
      <c r="J59" s="122"/>
      <c r="K59" s="122"/>
      <c r="L59" s="122"/>
      <c r="M59" s="122"/>
      <c r="N59" s="122"/>
      <c r="O59" s="122"/>
      <c r="P59" s="122"/>
      <c r="Q59" s="122"/>
      <c r="R59" s="122"/>
      <c r="S59" s="122"/>
      <c r="T59" s="122"/>
    </row>
    <row r="60" spans="1:20">
      <c r="A60" s="122"/>
      <c r="B60" s="122"/>
      <c r="C60" s="122"/>
      <c r="D60" s="124"/>
      <c r="E60" s="125"/>
      <c r="F60" s="122"/>
      <c r="G60" s="122"/>
      <c r="H60" s="122"/>
      <c r="I60" s="122"/>
      <c r="J60" s="122"/>
      <c r="K60" s="122"/>
      <c r="L60" s="122"/>
      <c r="M60" s="122"/>
      <c r="N60" s="122"/>
      <c r="O60" s="122"/>
      <c r="P60" s="122"/>
      <c r="Q60" s="122"/>
      <c r="R60" s="122"/>
      <c r="S60" s="122"/>
      <c r="T60" s="122"/>
    </row>
    <row r="61" spans="1:20">
      <c r="A61" s="122"/>
      <c r="B61" s="122"/>
      <c r="C61" s="122"/>
      <c r="D61" s="124"/>
      <c r="E61" s="125"/>
      <c r="F61" s="122"/>
      <c r="G61" s="122"/>
      <c r="H61" s="122"/>
      <c r="I61" s="122"/>
      <c r="J61" s="122"/>
      <c r="K61" s="122"/>
      <c r="L61" s="122"/>
      <c r="M61" s="122"/>
      <c r="N61" s="122"/>
      <c r="O61" s="122"/>
      <c r="P61" s="122"/>
      <c r="Q61" s="122"/>
      <c r="R61" s="122"/>
      <c r="S61" s="122"/>
      <c r="T61" s="122"/>
    </row>
    <row r="62" spans="1:20">
      <c r="A62" s="122"/>
      <c r="B62" s="122"/>
      <c r="C62" s="122"/>
      <c r="D62" s="124"/>
      <c r="E62" s="125"/>
      <c r="F62" s="122"/>
      <c r="G62" s="122"/>
      <c r="H62" s="122"/>
      <c r="I62" s="122"/>
      <c r="J62" s="122"/>
      <c r="K62" s="122"/>
      <c r="L62" s="122"/>
      <c r="M62" s="122"/>
      <c r="N62" s="122"/>
      <c r="O62" s="122"/>
      <c r="P62" s="122"/>
      <c r="Q62" s="122"/>
      <c r="R62" s="122"/>
      <c r="S62" s="122"/>
      <c r="T62" s="122"/>
    </row>
    <row r="63" spans="1:20">
      <c r="A63" s="122"/>
      <c r="B63" s="122"/>
      <c r="C63" s="122"/>
      <c r="D63" s="124"/>
      <c r="E63" s="125"/>
      <c r="F63" s="122"/>
      <c r="G63" s="122"/>
      <c r="H63" s="122"/>
      <c r="I63" s="122"/>
      <c r="J63" s="122"/>
      <c r="K63" s="122"/>
      <c r="L63" s="122"/>
      <c r="M63" s="122"/>
      <c r="N63" s="122"/>
      <c r="O63" s="122"/>
      <c r="P63" s="122"/>
      <c r="Q63" s="122"/>
      <c r="R63" s="122"/>
      <c r="S63" s="122"/>
      <c r="T63" s="122"/>
    </row>
    <row r="64" spans="1:20">
      <c r="A64" s="122"/>
      <c r="B64" s="122"/>
      <c r="C64" s="122"/>
      <c r="D64" s="124"/>
      <c r="E64" s="125"/>
      <c r="F64" s="122"/>
      <c r="G64" s="122"/>
      <c r="H64" s="122"/>
      <c r="I64" s="122"/>
      <c r="J64" s="122"/>
      <c r="K64" s="122"/>
      <c r="L64" s="122"/>
      <c r="M64" s="122"/>
      <c r="N64" s="122"/>
      <c r="O64" s="122"/>
      <c r="P64" s="122"/>
      <c r="Q64" s="122"/>
      <c r="R64" s="122"/>
      <c r="S64" s="122"/>
      <c r="T64" s="122"/>
    </row>
    <row r="65" spans="1:20">
      <c r="A65" s="122"/>
      <c r="B65" s="122"/>
      <c r="C65" s="122"/>
      <c r="D65" s="124"/>
      <c r="E65" s="125"/>
      <c r="F65" s="122"/>
      <c r="G65" s="122"/>
      <c r="H65" s="122"/>
      <c r="I65" s="122"/>
      <c r="J65" s="122"/>
      <c r="K65" s="122"/>
      <c r="L65" s="122"/>
      <c r="M65" s="122"/>
      <c r="N65" s="122"/>
      <c r="O65" s="122"/>
      <c r="P65" s="122"/>
      <c r="Q65" s="122"/>
      <c r="R65" s="122"/>
      <c r="S65" s="122"/>
      <c r="T65" s="122"/>
    </row>
    <row r="66" spans="1:20">
      <c r="A66" s="122"/>
      <c r="B66" s="122"/>
      <c r="C66" s="122"/>
      <c r="D66" s="124"/>
      <c r="E66" s="125"/>
      <c r="F66" s="122"/>
      <c r="G66" s="122"/>
      <c r="H66" s="122"/>
      <c r="I66" s="122"/>
      <c r="J66" s="122"/>
      <c r="K66" s="122"/>
      <c r="L66" s="122"/>
      <c r="M66" s="122"/>
      <c r="N66" s="122"/>
      <c r="O66" s="122"/>
      <c r="P66" s="122"/>
      <c r="Q66" s="122"/>
      <c r="R66" s="122"/>
      <c r="S66" s="122"/>
      <c r="T66" s="122"/>
    </row>
    <row r="67" spans="1:20">
      <c r="A67" s="122"/>
      <c r="B67" s="122"/>
      <c r="C67" s="122"/>
      <c r="D67" s="124"/>
      <c r="E67" s="125"/>
      <c r="F67" s="122"/>
      <c r="G67" s="122"/>
      <c r="H67" s="122"/>
      <c r="I67" s="122"/>
      <c r="J67" s="122"/>
      <c r="K67" s="122"/>
      <c r="L67" s="122"/>
      <c r="M67" s="122"/>
      <c r="N67" s="122"/>
      <c r="O67" s="122"/>
      <c r="P67" s="122"/>
      <c r="Q67" s="122"/>
      <c r="R67" s="122"/>
      <c r="S67" s="122"/>
      <c r="T67" s="122"/>
    </row>
    <row r="68" spans="1:20">
      <c r="A68" s="122"/>
      <c r="B68" s="122"/>
      <c r="C68" s="122"/>
      <c r="D68" s="124"/>
      <c r="E68" s="125"/>
      <c r="F68" s="122"/>
      <c r="G68" s="122"/>
      <c r="H68" s="122"/>
      <c r="I68" s="122"/>
      <c r="J68" s="122"/>
      <c r="K68" s="122"/>
      <c r="L68" s="122"/>
      <c r="M68" s="122"/>
      <c r="N68" s="122"/>
      <c r="O68" s="122"/>
      <c r="P68" s="122"/>
      <c r="Q68" s="122"/>
      <c r="R68" s="122"/>
      <c r="S68" s="122"/>
      <c r="T68" s="122"/>
    </row>
    <row r="69" spans="1:20">
      <c r="A69" s="122"/>
      <c r="B69" s="122"/>
      <c r="C69" s="122"/>
      <c r="D69" s="124"/>
      <c r="E69" s="125"/>
      <c r="F69" s="122"/>
      <c r="G69" s="122"/>
      <c r="H69" s="122"/>
      <c r="I69" s="122"/>
      <c r="J69" s="122"/>
      <c r="K69" s="122"/>
      <c r="L69" s="122"/>
      <c r="M69" s="122"/>
      <c r="N69" s="122"/>
      <c r="O69" s="122"/>
      <c r="P69" s="122"/>
      <c r="Q69" s="122"/>
      <c r="R69" s="122"/>
      <c r="S69" s="122"/>
      <c r="T69" s="122"/>
    </row>
    <row r="70" spans="1:20">
      <c r="A70" s="122"/>
      <c r="B70" s="122"/>
      <c r="C70" s="122"/>
      <c r="D70" s="124"/>
      <c r="E70" s="125"/>
      <c r="F70" s="122"/>
      <c r="G70" s="122"/>
      <c r="H70" s="122"/>
      <c r="I70" s="122"/>
      <c r="J70" s="122"/>
      <c r="K70" s="122"/>
      <c r="L70" s="122"/>
      <c r="M70" s="122"/>
      <c r="N70" s="122"/>
      <c r="O70" s="122"/>
      <c r="P70" s="122"/>
      <c r="Q70" s="122"/>
      <c r="R70" s="122"/>
      <c r="S70" s="122"/>
      <c r="T70" s="122"/>
    </row>
    <row r="71" spans="1:20">
      <c r="A71" s="122"/>
      <c r="B71" s="122"/>
      <c r="C71" s="122"/>
      <c r="D71" s="124"/>
      <c r="E71" s="125"/>
      <c r="F71" s="122"/>
      <c r="G71" s="122"/>
      <c r="H71" s="122"/>
      <c r="I71" s="122"/>
      <c r="J71" s="122"/>
      <c r="K71" s="122"/>
      <c r="L71" s="122"/>
      <c r="M71" s="122"/>
      <c r="N71" s="122"/>
      <c r="O71" s="122"/>
      <c r="P71" s="122"/>
      <c r="Q71" s="122"/>
      <c r="R71" s="122"/>
      <c r="S71" s="122"/>
      <c r="T71" s="122"/>
    </row>
    <row r="72" spans="1:20">
      <c r="A72" s="122"/>
      <c r="B72" s="122"/>
      <c r="C72" s="122"/>
      <c r="D72" s="124"/>
      <c r="E72" s="125"/>
      <c r="F72" s="122"/>
      <c r="G72" s="122"/>
      <c r="H72" s="122"/>
      <c r="I72" s="122"/>
      <c r="J72" s="122"/>
      <c r="K72" s="122"/>
      <c r="L72" s="122"/>
      <c r="M72" s="122"/>
      <c r="N72" s="122"/>
      <c r="O72" s="122"/>
      <c r="P72" s="122"/>
      <c r="Q72" s="122"/>
      <c r="R72" s="122"/>
      <c r="S72" s="122"/>
      <c r="T72" s="122"/>
    </row>
    <row r="73" spans="1:20">
      <c r="A73" s="122"/>
      <c r="B73" s="122"/>
      <c r="C73" s="122"/>
      <c r="D73" s="124"/>
      <c r="E73" s="125"/>
      <c r="F73" s="122"/>
      <c r="G73" s="122"/>
      <c r="H73" s="122"/>
      <c r="I73" s="122"/>
      <c r="J73" s="122"/>
      <c r="K73" s="122"/>
      <c r="L73" s="122"/>
      <c r="M73" s="122"/>
      <c r="N73" s="122"/>
      <c r="O73" s="122"/>
      <c r="P73" s="122"/>
      <c r="Q73" s="122"/>
      <c r="R73" s="122"/>
      <c r="S73" s="122"/>
      <c r="T73" s="122"/>
    </row>
    <row r="74" spans="1:20">
      <c r="A74" s="122"/>
      <c r="B74" s="122"/>
      <c r="C74" s="122"/>
      <c r="D74" s="124"/>
      <c r="E74" s="125"/>
      <c r="F74" s="122"/>
      <c r="G74" s="122"/>
      <c r="H74" s="122"/>
      <c r="I74" s="122"/>
      <c r="J74" s="122"/>
      <c r="K74" s="122"/>
      <c r="L74" s="122"/>
      <c r="M74" s="122"/>
      <c r="N74" s="122"/>
      <c r="O74" s="122"/>
      <c r="P74" s="122"/>
      <c r="Q74" s="122"/>
      <c r="R74" s="122"/>
      <c r="S74" s="122"/>
      <c r="T74" s="122"/>
    </row>
    <row r="75" spans="1:20">
      <c r="A75" s="122"/>
      <c r="B75" s="122"/>
      <c r="C75" s="122"/>
      <c r="D75" s="124"/>
      <c r="E75" s="125"/>
      <c r="F75" s="122"/>
      <c r="G75" s="122"/>
      <c r="H75" s="122"/>
      <c r="I75" s="122"/>
      <c r="J75" s="122"/>
      <c r="K75" s="122"/>
      <c r="L75" s="122"/>
      <c r="M75" s="122"/>
      <c r="N75" s="122"/>
      <c r="O75" s="122"/>
      <c r="P75" s="122"/>
      <c r="Q75" s="122"/>
      <c r="R75" s="122"/>
      <c r="S75" s="122"/>
      <c r="T75" s="122"/>
    </row>
    <row r="76" spans="1:20">
      <c r="A76" s="122"/>
      <c r="B76" s="122"/>
      <c r="C76" s="122"/>
      <c r="D76" s="124"/>
      <c r="E76" s="125"/>
      <c r="F76" s="122"/>
      <c r="G76" s="122"/>
      <c r="H76" s="122"/>
      <c r="I76" s="122"/>
      <c r="J76" s="122"/>
      <c r="K76" s="122"/>
      <c r="L76" s="122"/>
      <c r="M76" s="122"/>
      <c r="N76" s="122"/>
      <c r="O76" s="122"/>
      <c r="P76" s="122"/>
      <c r="Q76" s="122"/>
      <c r="R76" s="122"/>
      <c r="S76" s="122"/>
      <c r="T76" s="122"/>
    </row>
    <row r="77" spans="1:20">
      <c r="A77" s="122"/>
      <c r="B77" s="122"/>
      <c r="C77" s="122"/>
      <c r="D77" s="124"/>
      <c r="E77" s="125"/>
      <c r="F77" s="122"/>
      <c r="G77" s="122"/>
      <c r="H77" s="122"/>
      <c r="I77" s="122"/>
      <c r="J77" s="122"/>
      <c r="K77" s="122"/>
      <c r="L77" s="122"/>
      <c r="M77" s="122"/>
      <c r="N77" s="122"/>
      <c r="O77" s="122"/>
      <c r="P77" s="122"/>
      <c r="Q77" s="122"/>
      <c r="R77" s="122"/>
      <c r="S77" s="122"/>
      <c r="T77" s="122"/>
    </row>
    <row r="78" spans="1:20">
      <c r="A78" s="122"/>
      <c r="B78" s="122"/>
      <c r="C78" s="122"/>
      <c r="D78" s="124"/>
      <c r="E78" s="125"/>
      <c r="F78" s="122"/>
      <c r="G78" s="122"/>
      <c r="H78" s="122"/>
      <c r="I78" s="122"/>
      <c r="J78" s="122"/>
      <c r="K78" s="122"/>
      <c r="L78" s="122"/>
      <c r="M78" s="122"/>
      <c r="N78" s="122"/>
      <c r="O78" s="122"/>
      <c r="P78" s="122"/>
      <c r="Q78" s="122"/>
      <c r="R78" s="122"/>
      <c r="S78" s="122"/>
      <c r="T78" s="122"/>
    </row>
    <row r="79" spans="1:20">
      <c r="A79" s="122"/>
      <c r="B79" s="122"/>
      <c r="C79" s="122"/>
      <c r="D79" s="124"/>
      <c r="E79" s="125"/>
      <c r="F79" s="122"/>
      <c r="G79" s="122"/>
      <c r="H79" s="122"/>
      <c r="I79" s="122"/>
      <c r="J79" s="122"/>
      <c r="K79" s="122"/>
      <c r="L79" s="122"/>
      <c r="M79" s="122"/>
      <c r="N79" s="122"/>
      <c r="O79" s="122"/>
      <c r="P79" s="122"/>
      <c r="Q79" s="122"/>
      <c r="R79" s="122"/>
      <c r="S79" s="122"/>
      <c r="T79" s="122"/>
    </row>
    <row r="80" spans="1:20">
      <c r="A80" s="122"/>
      <c r="B80" s="122"/>
      <c r="C80" s="122"/>
      <c r="D80" s="124"/>
      <c r="E80" s="125"/>
      <c r="F80" s="122"/>
      <c r="G80" s="122"/>
      <c r="H80" s="122"/>
      <c r="I80" s="122"/>
      <c r="J80" s="122"/>
      <c r="K80" s="122"/>
      <c r="L80" s="122"/>
      <c r="M80" s="122"/>
      <c r="N80" s="122"/>
      <c r="O80" s="122"/>
      <c r="P80" s="122"/>
      <c r="Q80" s="122"/>
      <c r="R80" s="122"/>
      <c r="S80" s="122"/>
      <c r="T80" s="122"/>
    </row>
    <row r="81" spans="1:20">
      <c r="A81" s="122"/>
      <c r="B81" s="122"/>
      <c r="C81" s="122"/>
      <c r="D81" s="124"/>
      <c r="E81" s="125"/>
      <c r="F81" s="122"/>
      <c r="G81" s="122"/>
      <c r="H81" s="122"/>
      <c r="I81" s="122"/>
      <c r="J81" s="122"/>
      <c r="K81" s="122"/>
      <c r="L81" s="122"/>
      <c r="M81" s="122"/>
      <c r="N81" s="122"/>
      <c r="O81" s="122"/>
      <c r="P81" s="122"/>
      <c r="Q81" s="122"/>
      <c r="R81" s="122"/>
      <c r="S81" s="122"/>
      <c r="T81" s="122"/>
    </row>
    <row r="82" spans="1:20">
      <c r="A82" s="122"/>
      <c r="B82" s="122"/>
      <c r="C82" s="122"/>
      <c r="D82" s="124"/>
      <c r="E82" s="125"/>
      <c r="F82" s="122"/>
      <c r="G82" s="122"/>
      <c r="H82" s="122"/>
      <c r="I82" s="122"/>
      <c r="J82" s="122"/>
      <c r="K82" s="122"/>
      <c r="L82" s="122"/>
      <c r="M82" s="122"/>
      <c r="N82" s="122"/>
      <c r="O82" s="122"/>
      <c r="P82" s="122"/>
      <c r="Q82" s="122"/>
      <c r="R82" s="122"/>
      <c r="S82" s="122"/>
      <c r="T82" s="122"/>
    </row>
    <row r="83" spans="1:20">
      <c r="A83" s="122"/>
      <c r="B83" s="122"/>
      <c r="C83" s="122"/>
      <c r="D83" s="124"/>
      <c r="E83" s="125"/>
      <c r="F83" s="122"/>
      <c r="G83" s="122"/>
      <c r="H83" s="122"/>
      <c r="I83" s="122"/>
      <c r="J83" s="122"/>
      <c r="K83" s="122"/>
      <c r="L83" s="122"/>
      <c r="M83" s="122"/>
      <c r="N83" s="122"/>
      <c r="O83" s="122"/>
      <c r="P83" s="122"/>
      <c r="Q83" s="122"/>
      <c r="R83" s="122"/>
      <c r="S83" s="122"/>
      <c r="T83" s="122"/>
    </row>
    <row r="84" spans="1:20">
      <c r="A84" s="122"/>
      <c r="B84" s="122"/>
      <c r="C84" s="122"/>
      <c r="D84" s="124"/>
      <c r="E84" s="125"/>
      <c r="F84" s="122"/>
      <c r="G84" s="122"/>
      <c r="H84" s="122"/>
      <c r="I84" s="122"/>
      <c r="J84" s="122"/>
      <c r="K84" s="122"/>
      <c r="L84" s="122"/>
      <c r="M84" s="122"/>
      <c r="N84" s="122"/>
      <c r="O84" s="122"/>
      <c r="P84" s="122"/>
      <c r="Q84" s="122"/>
      <c r="R84" s="122"/>
      <c r="S84" s="122"/>
      <c r="T84" s="122"/>
    </row>
    <row r="85" spans="1:20">
      <c r="A85" s="122"/>
      <c r="B85" s="122"/>
      <c r="C85" s="122"/>
      <c r="D85" s="124"/>
      <c r="E85" s="125"/>
      <c r="F85" s="122"/>
      <c r="G85" s="122"/>
      <c r="H85" s="122"/>
      <c r="I85" s="122"/>
      <c r="J85" s="122"/>
      <c r="K85" s="122"/>
      <c r="L85" s="122"/>
      <c r="M85" s="122"/>
      <c r="N85" s="122"/>
      <c r="O85" s="122"/>
      <c r="P85" s="122"/>
      <c r="Q85" s="122"/>
      <c r="R85" s="122"/>
      <c r="S85" s="122"/>
      <c r="T85" s="122"/>
    </row>
    <row r="86" spans="1:20">
      <c r="A86" s="122"/>
      <c r="B86" s="122"/>
      <c r="C86" s="122"/>
      <c r="D86" s="124"/>
      <c r="E86" s="125"/>
      <c r="F86" s="122"/>
      <c r="G86" s="122"/>
      <c r="H86" s="122"/>
      <c r="I86" s="122"/>
      <c r="J86" s="122"/>
      <c r="K86" s="122"/>
      <c r="L86" s="122"/>
      <c r="M86" s="122"/>
      <c r="N86" s="122"/>
      <c r="O86" s="122"/>
      <c r="P86" s="122"/>
      <c r="Q86" s="122"/>
      <c r="R86" s="122"/>
      <c r="S86" s="122"/>
      <c r="T86" s="122"/>
    </row>
    <row r="87" spans="1:20">
      <c r="A87" s="122"/>
      <c r="B87" s="122"/>
      <c r="C87" s="122"/>
      <c r="D87" s="124"/>
      <c r="E87" s="125"/>
      <c r="F87" s="122"/>
      <c r="G87" s="122"/>
      <c r="H87" s="122"/>
      <c r="I87" s="122"/>
      <c r="J87" s="122"/>
      <c r="K87" s="122"/>
      <c r="L87" s="122"/>
      <c r="M87" s="122"/>
      <c r="N87" s="122"/>
      <c r="O87" s="122"/>
      <c r="P87" s="122"/>
      <c r="Q87" s="122"/>
      <c r="R87" s="122"/>
      <c r="S87" s="122"/>
      <c r="T87" s="122"/>
    </row>
    <row r="88" spans="1:20">
      <c r="A88" s="122"/>
      <c r="B88" s="122"/>
      <c r="C88" s="122"/>
      <c r="D88" s="124"/>
      <c r="E88" s="125"/>
      <c r="F88" s="122"/>
      <c r="G88" s="122"/>
      <c r="H88" s="122"/>
      <c r="I88" s="122"/>
      <c r="J88" s="122"/>
      <c r="K88" s="122"/>
      <c r="L88" s="122"/>
      <c r="M88" s="122"/>
      <c r="N88" s="122"/>
      <c r="O88" s="122"/>
      <c r="P88" s="122"/>
      <c r="Q88" s="122"/>
      <c r="R88" s="122"/>
      <c r="S88" s="122"/>
      <c r="T88" s="122"/>
    </row>
    <row r="89" spans="1:20">
      <c r="A89" s="122"/>
      <c r="B89" s="122"/>
      <c r="C89" s="122"/>
      <c r="D89" s="124"/>
      <c r="E89" s="125"/>
      <c r="F89" s="122"/>
      <c r="G89" s="122"/>
      <c r="H89" s="122"/>
      <c r="I89" s="122"/>
      <c r="J89" s="122"/>
      <c r="K89" s="122"/>
      <c r="L89" s="122"/>
      <c r="M89" s="122"/>
      <c r="N89" s="122"/>
      <c r="O89" s="122"/>
      <c r="P89" s="122"/>
      <c r="Q89" s="122"/>
      <c r="R89" s="122"/>
      <c r="S89" s="122"/>
      <c r="T89" s="122"/>
    </row>
    <row r="90" spans="1:20">
      <c r="A90" s="122"/>
      <c r="B90" s="122"/>
      <c r="C90" s="122"/>
      <c r="D90" s="124"/>
      <c r="E90" s="125"/>
      <c r="F90" s="122"/>
      <c r="G90" s="122"/>
      <c r="H90" s="122"/>
      <c r="I90" s="122"/>
      <c r="J90" s="122"/>
      <c r="K90" s="122"/>
      <c r="L90" s="122"/>
      <c r="M90" s="122"/>
      <c r="N90" s="122"/>
      <c r="O90" s="122"/>
      <c r="P90" s="122"/>
      <c r="Q90" s="122"/>
      <c r="R90" s="122"/>
      <c r="S90" s="122"/>
      <c r="T90" s="122"/>
    </row>
    <row r="91" spans="1:20">
      <c r="A91" s="122"/>
      <c r="B91" s="122"/>
      <c r="C91" s="122"/>
      <c r="D91" s="124"/>
      <c r="E91" s="125"/>
      <c r="F91" s="122"/>
      <c r="G91" s="122"/>
      <c r="H91" s="122"/>
      <c r="I91" s="122"/>
      <c r="J91" s="122"/>
      <c r="K91" s="122"/>
      <c r="L91" s="122"/>
      <c r="M91" s="122"/>
      <c r="N91" s="122"/>
      <c r="O91" s="122"/>
      <c r="P91" s="122"/>
      <c r="Q91" s="122"/>
      <c r="R91" s="122"/>
      <c r="S91" s="122"/>
      <c r="T91" s="122"/>
    </row>
    <row r="92" spans="1:20">
      <c r="A92" s="122"/>
      <c r="B92" s="122"/>
      <c r="C92" s="122"/>
      <c r="D92" s="124"/>
      <c r="E92" s="125"/>
      <c r="F92" s="122"/>
      <c r="G92" s="122"/>
      <c r="H92" s="122"/>
      <c r="I92" s="122"/>
      <c r="J92" s="122"/>
      <c r="K92" s="122"/>
      <c r="L92" s="122"/>
      <c r="M92" s="122"/>
      <c r="N92" s="122"/>
      <c r="O92" s="122"/>
      <c r="P92" s="122"/>
      <c r="Q92" s="122"/>
      <c r="R92" s="122"/>
      <c r="S92" s="122"/>
      <c r="T92" s="122"/>
    </row>
    <row r="93" spans="1:20">
      <c r="A93" s="122"/>
      <c r="B93" s="122"/>
      <c r="C93" s="122"/>
      <c r="D93" s="124"/>
      <c r="E93" s="125"/>
      <c r="F93" s="122"/>
      <c r="G93" s="122"/>
      <c r="H93" s="122"/>
      <c r="I93" s="122"/>
      <c r="J93" s="122"/>
      <c r="K93" s="122"/>
      <c r="L93" s="122"/>
      <c r="M93" s="122"/>
      <c r="N93" s="122"/>
      <c r="O93" s="122"/>
      <c r="P93" s="122"/>
      <c r="Q93" s="122"/>
      <c r="R93" s="122"/>
      <c r="S93" s="122"/>
      <c r="T93" s="122"/>
    </row>
    <row r="94" spans="1:20">
      <c r="A94" s="122"/>
      <c r="B94" s="122"/>
      <c r="C94" s="122"/>
      <c r="D94" s="124"/>
      <c r="E94" s="125"/>
      <c r="F94" s="122"/>
      <c r="G94" s="122"/>
      <c r="H94" s="122"/>
      <c r="I94" s="122"/>
      <c r="J94" s="122"/>
      <c r="K94" s="122"/>
      <c r="L94" s="122"/>
      <c r="M94" s="122"/>
      <c r="N94" s="122"/>
      <c r="O94" s="122"/>
      <c r="P94" s="122"/>
      <c r="Q94" s="122"/>
      <c r="R94" s="122"/>
      <c r="S94" s="122"/>
      <c r="T94" s="122"/>
    </row>
    <row r="95" spans="1:20">
      <c r="A95" s="122"/>
      <c r="B95" s="122"/>
      <c r="C95" s="122"/>
      <c r="D95" s="124"/>
      <c r="E95" s="125"/>
      <c r="F95" s="122"/>
      <c r="G95" s="122"/>
      <c r="H95" s="122"/>
      <c r="I95" s="122"/>
      <c r="J95" s="122"/>
      <c r="K95" s="122"/>
      <c r="L95" s="122"/>
      <c r="M95" s="122"/>
      <c r="N95" s="122"/>
      <c r="O95" s="122"/>
      <c r="P95" s="122"/>
      <c r="Q95" s="122"/>
      <c r="R95" s="122"/>
      <c r="S95" s="122"/>
      <c r="T95" s="122"/>
    </row>
    <row r="96" spans="1:20">
      <c r="A96" s="122"/>
      <c r="B96" s="122"/>
      <c r="C96" s="122"/>
      <c r="D96" s="124"/>
      <c r="E96" s="125"/>
      <c r="F96" s="122"/>
      <c r="G96" s="122"/>
      <c r="H96" s="122"/>
      <c r="I96" s="122"/>
      <c r="J96" s="122"/>
      <c r="K96" s="122"/>
      <c r="L96" s="122"/>
      <c r="M96" s="122"/>
      <c r="N96" s="122"/>
      <c r="O96" s="122"/>
      <c r="P96" s="122"/>
      <c r="Q96" s="122"/>
      <c r="R96" s="122"/>
      <c r="S96" s="122"/>
      <c r="T96" s="122"/>
    </row>
    <row r="97" spans="1:20">
      <c r="A97" s="122"/>
      <c r="B97" s="122"/>
      <c r="C97" s="122"/>
      <c r="D97" s="124"/>
      <c r="E97" s="125"/>
      <c r="F97" s="122"/>
      <c r="G97" s="122"/>
      <c r="H97" s="122"/>
      <c r="I97" s="122"/>
      <c r="J97" s="122"/>
      <c r="K97" s="122"/>
      <c r="L97" s="122"/>
      <c r="M97" s="122"/>
      <c r="N97" s="122"/>
      <c r="O97" s="122"/>
      <c r="P97" s="122"/>
      <c r="Q97" s="122"/>
      <c r="R97" s="122"/>
      <c r="S97" s="122"/>
      <c r="T97" s="122"/>
    </row>
    <row r="98" spans="1:20">
      <c r="A98" s="122"/>
      <c r="B98" s="122"/>
      <c r="C98" s="122"/>
      <c r="D98" s="124"/>
      <c r="E98" s="125"/>
      <c r="F98" s="122"/>
      <c r="G98" s="122"/>
      <c r="H98" s="122"/>
      <c r="I98" s="122"/>
      <c r="J98" s="122"/>
      <c r="K98" s="122"/>
      <c r="L98" s="122"/>
      <c r="M98" s="122"/>
      <c r="N98" s="122"/>
      <c r="O98" s="122"/>
      <c r="P98" s="122"/>
      <c r="Q98" s="122"/>
      <c r="R98" s="122"/>
      <c r="S98" s="122"/>
      <c r="T98" s="122"/>
    </row>
    <row r="99" spans="1:20">
      <c r="A99" s="122"/>
      <c r="B99" s="122"/>
      <c r="C99" s="122"/>
      <c r="D99" s="124"/>
      <c r="E99" s="125"/>
      <c r="F99" s="122"/>
      <c r="G99" s="122"/>
      <c r="H99" s="122"/>
      <c r="I99" s="122"/>
      <c r="J99" s="122"/>
      <c r="K99" s="122"/>
      <c r="L99" s="122"/>
      <c r="M99" s="122"/>
      <c r="N99" s="122"/>
      <c r="O99" s="122"/>
      <c r="P99" s="122"/>
      <c r="Q99" s="122"/>
      <c r="R99" s="122"/>
      <c r="S99" s="122"/>
      <c r="T99" s="122"/>
    </row>
    <row r="100" spans="1:20">
      <c r="A100" s="122"/>
      <c r="B100" s="122"/>
      <c r="C100" s="122"/>
      <c r="D100" s="124"/>
      <c r="E100" s="125"/>
      <c r="F100" s="122"/>
      <c r="G100" s="122"/>
      <c r="H100" s="122"/>
      <c r="I100" s="122"/>
      <c r="J100" s="122"/>
      <c r="K100" s="122"/>
      <c r="L100" s="122"/>
      <c r="M100" s="122"/>
      <c r="N100" s="122"/>
      <c r="O100" s="122"/>
      <c r="P100" s="122"/>
      <c r="Q100" s="122"/>
      <c r="R100" s="122"/>
      <c r="S100" s="122"/>
      <c r="T100" s="122"/>
    </row>
    <row r="101" spans="1:20">
      <c r="A101" s="122"/>
      <c r="B101" s="122"/>
      <c r="C101" s="122"/>
      <c r="D101" s="124"/>
      <c r="E101" s="125"/>
      <c r="F101" s="122"/>
      <c r="G101" s="122"/>
      <c r="H101" s="122"/>
      <c r="I101" s="122"/>
      <c r="J101" s="122"/>
      <c r="K101" s="122"/>
      <c r="L101" s="122"/>
      <c r="M101" s="122"/>
      <c r="N101" s="122"/>
      <c r="O101" s="122"/>
      <c r="P101" s="122"/>
      <c r="Q101" s="122"/>
      <c r="R101" s="122"/>
      <c r="S101" s="122"/>
      <c r="T101" s="122"/>
    </row>
    <row r="102" spans="1:20">
      <c r="A102" s="122"/>
      <c r="B102" s="122"/>
      <c r="C102" s="122"/>
      <c r="D102" s="124"/>
      <c r="E102" s="125"/>
      <c r="F102" s="122"/>
      <c r="G102" s="122"/>
      <c r="H102" s="122"/>
      <c r="I102" s="122"/>
      <c r="J102" s="122"/>
      <c r="K102" s="122"/>
      <c r="L102" s="122"/>
      <c r="M102" s="122"/>
      <c r="N102" s="122"/>
      <c r="O102" s="122"/>
      <c r="P102" s="122"/>
      <c r="Q102" s="122"/>
      <c r="R102" s="122"/>
      <c r="S102" s="122"/>
      <c r="T102" s="122"/>
    </row>
    <row r="103" spans="1:20">
      <c r="A103" s="122"/>
      <c r="B103" s="122"/>
      <c r="C103" s="122"/>
      <c r="D103" s="124"/>
      <c r="E103" s="125"/>
      <c r="F103" s="122"/>
      <c r="G103" s="122"/>
      <c r="H103" s="122"/>
      <c r="I103" s="122"/>
      <c r="J103" s="122"/>
      <c r="K103" s="122"/>
      <c r="L103" s="122"/>
      <c r="M103" s="122"/>
      <c r="N103" s="122"/>
      <c r="O103" s="122"/>
      <c r="P103" s="122"/>
      <c r="Q103" s="122"/>
      <c r="R103" s="122"/>
      <c r="S103" s="122"/>
      <c r="T103" s="122"/>
    </row>
    <row r="104" spans="1:20">
      <c r="A104" s="122"/>
      <c r="B104" s="122"/>
      <c r="C104" s="122"/>
      <c r="D104" s="124"/>
      <c r="E104" s="125"/>
      <c r="F104" s="122"/>
      <c r="G104" s="122"/>
      <c r="H104" s="122"/>
      <c r="I104" s="122"/>
      <c r="J104" s="122"/>
      <c r="K104" s="122"/>
      <c r="L104" s="122"/>
      <c r="M104" s="122"/>
      <c r="N104" s="122"/>
      <c r="O104" s="122"/>
      <c r="P104" s="122"/>
      <c r="Q104" s="122"/>
      <c r="R104" s="122"/>
      <c r="S104" s="122"/>
      <c r="T104" s="122"/>
    </row>
    <row r="105" spans="1:20">
      <c r="A105" s="122"/>
      <c r="B105" s="122"/>
      <c r="C105" s="122"/>
      <c r="D105" s="124"/>
      <c r="E105" s="125"/>
      <c r="F105" s="122"/>
      <c r="G105" s="122"/>
      <c r="H105" s="122"/>
      <c r="I105" s="122"/>
      <c r="J105" s="122"/>
      <c r="K105" s="122"/>
      <c r="L105" s="122"/>
      <c r="M105" s="122"/>
      <c r="N105" s="122"/>
      <c r="O105" s="122"/>
      <c r="P105" s="122"/>
      <c r="Q105" s="122"/>
      <c r="R105" s="122"/>
      <c r="S105" s="122"/>
      <c r="T105" s="122"/>
    </row>
    <row r="106" spans="1:20">
      <c r="A106" s="122"/>
      <c r="B106" s="122"/>
      <c r="C106" s="122"/>
      <c r="D106" s="124"/>
      <c r="E106" s="125"/>
      <c r="F106" s="122"/>
      <c r="G106" s="122"/>
      <c r="H106" s="122"/>
      <c r="I106" s="122"/>
      <c r="J106" s="122"/>
      <c r="K106" s="122"/>
      <c r="L106" s="122"/>
      <c r="M106" s="122"/>
      <c r="N106" s="122"/>
      <c r="O106" s="122"/>
      <c r="P106" s="122"/>
      <c r="Q106" s="122"/>
      <c r="R106" s="122"/>
      <c r="S106" s="122"/>
      <c r="T106" s="122"/>
    </row>
    <row r="107" spans="1:20">
      <c r="A107" s="122"/>
      <c r="B107" s="122"/>
      <c r="C107" s="122"/>
      <c r="D107" s="124"/>
      <c r="E107" s="125"/>
      <c r="F107" s="122"/>
      <c r="G107" s="122"/>
      <c r="H107" s="122"/>
      <c r="I107" s="122"/>
      <c r="J107" s="122"/>
      <c r="K107" s="122"/>
      <c r="L107" s="122"/>
      <c r="M107" s="122"/>
      <c r="N107" s="122"/>
      <c r="O107" s="122"/>
      <c r="P107" s="122"/>
      <c r="Q107" s="122"/>
      <c r="R107" s="122"/>
      <c r="S107" s="122"/>
      <c r="T107" s="122"/>
    </row>
    <row r="108" spans="1:20">
      <c r="A108" s="122"/>
      <c r="B108" s="122"/>
      <c r="C108" s="122"/>
      <c r="D108" s="124"/>
      <c r="E108" s="125"/>
      <c r="F108" s="122"/>
      <c r="G108" s="122"/>
      <c r="H108" s="122"/>
      <c r="I108" s="122"/>
      <c r="J108" s="122"/>
      <c r="K108" s="122"/>
      <c r="L108" s="122"/>
      <c r="M108" s="122"/>
      <c r="N108" s="122"/>
      <c r="O108" s="122"/>
      <c r="P108" s="122"/>
      <c r="Q108" s="122"/>
      <c r="R108" s="122"/>
      <c r="S108" s="122"/>
      <c r="T108" s="122"/>
    </row>
    <row r="109" spans="1:20">
      <c r="A109" s="122"/>
      <c r="B109" s="122"/>
      <c r="C109" s="122"/>
      <c r="D109" s="124"/>
      <c r="E109" s="125"/>
      <c r="F109" s="122"/>
      <c r="G109" s="122"/>
      <c r="H109" s="122"/>
      <c r="I109" s="122"/>
      <c r="J109" s="122"/>
      <c r="K109" s="122"/>
      <c r="L109" s="122"/>
      <c r="M109" s="122"/>
      <c r="N109" s="122"/>
      <c r="O109" s="122"/>
      <c r="P109" s="122"/>
      <c r="Q109" s="122"/>
      <c r="R109" s="122"/>
      <c r="S109" s="122"/>
      <c r="T109" s="122"/>
    </row>
    <row r="110" spans="1:20">
      <c r="A110" s="122"/>
      <c r="B110" s="122"/>
      <c r="C110" s="122"/>
      <c r="D110" s="124"/>
      <c r="E110" s="125"/>
      <c r="F110" s="122"/>
      <c r="G110" s="122"/>
      <c r="H110" s="122"/>
      <c r="I110" s="122"/>
      <c r="J110" s="122"/>
      <c r="K110" s="122"/>
      <c r="L110" s="122"/>
      <c r="M110" s="122"/>
      <c r="N110" s="122"/>
      <c r="O110" s="122"/>
      <c r="P110" s="122"/>
      <c r="Q110" s="122"/>
      <c r="R110" s="122"/>
      <c r="S110" s="122"/>
      <c r="T110" s="122"/>
    </row>
    <row r="111" spans="1:20">
      <c r="A111" s="122"/>
      <c r="B111" s="122"/>
      <c r="C111" s="122"/>
      <c r="D111" s="124"/>
      <c r="E111" s="125"/>
      <c r="F111" s="122"/>
      <c r="G111" s="122"/>
      <c r="H111" s="122"/>
      <c r="I111" s="122"/>
      <c r="J111" s="122"/>
      <c r="K111" s="122"/>
      <c r="L111" s="122"/>
      <c r="M111" s="122"/>
      <c r="N111" s="122"/>
      <c r="O111" s="122"/>
      <c r="P111" s="122"/>
      <c r="Q111" s="122"/>
      <c r="R111" s="122"/>
      <c r="S111" s="122"/>
      <c r="T111" s="122"/>
    </row>
    <row r="112" spans="1:20">
      <c r="A112" s="122"/>
      <c r="B112" s="122"/>
      <c r="C112" s="122"/>
      <c r="D112" s="124"/>
      <c r="E112" s="125"/>
      <c r="F112" s="122"/>
      <c r="G112" s="122"/>
      <c r="H112" s="122"/>
      <c r="I112" s="122"/>
      <c r="J112" s="122"/>
      <c r="K112" s="122"/>
      <c r="L112" s="122"/>
      <c r="M112" s="122"/>
      <c r="N112" s="122"/>
      <c r="O112" s="122"/>
      <c r="P112" s="122"/>
      <c r="Q112" s="122"/>
      <c r="R112" s="122"/>
      <c r="S112" s="122"/>
      <c r="T112" s="122"/>
    </row>
    <row r="113" spans="1:20">
      <c r="A113" s="122"/>
      <c r="B113" s="122"/>
      <c r="C113" s="122"/>
      <c r="D113" s="124"/>
      <c r="E113" s="125"/>
      <c r="F113" s="122"/>
      <c r="G113" s="122"/>
      <c r="H113" s="122"/>
      <c r="I113" s="122"/>
      <c r="J113" s="122"/>
      <c r="K113" s="122"/>
      <c r="L113" s="122"/>
      <c r="M113" s="122"/>
      <c r="N113" s="122"/>
      <c r="O113" s="122"/>
      <c r="P113" s="122"/>
      <c r="Q113" s="122"/>
      <c r="R113" s="122"/>
      <c r="S113" s="122"/>
      <c r="T113" s="122"/>
    </row>
    <row r="114" spans="1:20">
      <c r="A114" s="122"/>
      <c r="B114" s="122"/>
      <c r="C114" s="122"/>
      <c r="D114" s="124"/>
      <c r="E114" s="125"/>
      <c r="F114" s="122"/>
      <c r="G114" s="122"/>
      <c r="H114" s="122"/>
      <c r="I114" s="122"/>
      <c r="J114" s="122"/>
      <c r="K114" s="122"/>
      <c r="L114" s="122"/>
      <c r="M114" s="122"/>
      <c r="N114" s="122"/>
      <c r="O114" s="122"/>
      <c r="P114" s="122"/>
      <c r="Q114" s="122"/>
      <c r="R114" s="122"/>
      <c r="S114" s="122"/>
      <c r="T114" s="122"/>
    </row>
    <row r="115" spans="1:20">
      <c r="A115" s="122"/>
      <c r="B115" s="122"/>
      <c r="C115" s="122"/>
      <c r="D115" s="124"/>
      <c r="E115" s="125"/>
      <c r="F115" s="122"/>
      <c r="G115" s="122"/>
      <c r="H115" s="122"/>
      <c r="I115" s="122"/>
      <c r="J115" s="122"/>
      <c r="K115" s="122"/>
      <c r="L115" s="122"/>
      <c r="M115" s="122"/>
      <c r="N115" s="122"/>
      <c r="O115" s="122"/>
      <c r="P115" s="122"/>
      <c r="Q115" s="122"/>
      <c r="R115" s="122"/>
      <c r="S115" s="122"/>
      <c r="T115" s="122"/>
    </row>
    <row r="116" spans="1:20">
      <c r="A116" s="122"/>
      <c r="B116" s="122"/>
      <c r="C116" s="122"/>
      <c r="D116" s="124"/>
      <c r="E116" s="125"/>
      <c r="F116" s="122"/>
      <c r="G116" s="122"/>
      <c r="H116" s="122"/>
      <c r="I116" s="122"/>
      <c r="J116" s="122"/>
      <c r="K116" s="122"/>
      <c r="L116" s="122"/>
      <c r="M116" s="122"/>
      <c r="N116" s="122"/>
      <c r="O116" s="122"/>
      <c r="P116" s="122"/>
      <c r="Q116" s="122"/>
      <c r="R116" s="122"/>
      <c r="S116" s="122"/>
      <c r="T116" s="122"/>
    </row>
    <row r="117" spans="1:20">
      <c r="A117" s="122"/>
      <c r="B117" s="122"/>
      <c r="C117" s="122"/>
      <c r="D117" s="124"/>
      <c r="E117" s="125"/>
      <c r="F117" s="122"/>
      <c r="G117" s="122"/>
      <c r="H117" s="122"/>
      <c r="I117" s="122"/>
      <c r="J117" s="122"/>
      <c r="K117" s="122"/>
      <c r="L117" s="122"/>
      <c r="M117" s="122"/>
      <c r="N117" s="122"/>
      <c r="O117" s="122"/>
      <c r="P117" s="122"/>
      <c r="Q117" s="122"/>
      <c r="R117" s="122"/>
      <c r="S117" s="122"/>
      <c r="T117" s="122"/>
    </row>
    <row r="118" spans="1:20">
      <c r="A118" s="122"/>
      <c r="B118" s="122"/>
      <c r="C118" s="122"/>
      <c r="D118" s="124"/>
      <c r="E118" s="125"/>
      <c r="F118" s="122"/>
      <c r="G118" s="122"/>
      <c r="H118" s="122"/>
      <c r="I118" s="122"/>
      <c r="J118" s="122"/>
      <c r="K118" s="122"/>
      <c r="L118" s="122"/>
      <c r="M118" s="122"/>
      <c r="N118" s="122"/>
      <c r="O118" s="122"/>
      <c r="P118" s="122"/>
      <c r="Q118" s="122"/>
      <c r="R118" s="122"/>
      <c r="S118" s="122"/>
      <c r="T118" s="122"/>
    </row>
    <row r="119" spans="1:20">
      <c r="A119" s="122"/>
      <c r="B119" s="122"/>
      <c r="C119" s="122"/>
      <c r="D119" s="124"/>
      <c r="E119" s="125"/>
      <c r="F119" s="122"/>
      <c r="G119" s="122"/>
      <c r="H119" s="122"/>
      <c r="I119" s="122"/>
      <c r="J119" s="122"/>
      <c r="K119" s="122"/>
      <c r="L119" s="122"/>
      <c r="M119" s="122"/>
      <c r="N119" s="122"/>
      <c r="O119" s="122"/>
      <c r="P119" s="122"/>
      <c r="Q119" s="122"/>
      <c r="R119" s="122"/>
      <c r="S119" s="122"/>
      <c r="T119" s="122"/>
    </row>
    <row r="120" spans="1:20">
      <c r="A120" s="122"/>
      <c r="B120" s="122"/>
      <c r="C120" s="122"/>
      <c r="D120" s="124"/>
      <c r="E120" s="125"/>
      <c r="F120" s="122"/>
      <c r="G120" s="122"/>
      <c r="H120" s="122"/>
      <c r="I120" s="122"/>
      <c r="J120" s="122"/>
      <c r="K120" s="122"/>
      <c r="L120" s="122"/>
      <c r="M120" s="122"/>
      <c r="N120" s="122"/>
      <c r="O120" s="122"/>
      <c r="P120" s="122"/>
      <c r="Q120" s="122"/>
      <c r="R120" s="122"/>
      <c r="S120" s="122"/>
      <c r="T120" s="122"/>
    </row>
    <row r="121" spans="1:20">
      <c r="A121" s="122"/>
      <c r="B121" s="122"/>
      <c r="C121" s="122"/>
      <c r="D121" s="124"/>
      <c r="E121" s="125"/>
      <c r="F121" s="122"/>
      <c r="G121" s="122"/>
      <c r="H121" s="122"/>
      <c r="I121" s="122"/>
      <c r="J121" s="122"/>
      <c r="K121" s="122"/>
      <c r="L121" s="122"/>
      <c r="M121" s="122"/>
      <c r="N121" s="122"/>
      <c r="O121" s="122"/>
      <c r="P121" s="122"/>
      <c r="Q121" s="122"/>
      <c r="R121" s="122"/>
      <c r="S121" s="122"/>
      <c r="T121" s="122"/>
    </row>
    <row r="122" spans="1:20">
      <c r="A122" s="122"/>
      <c r="B122" s="122"/>
      <c r="C122" s="122"/>
      <c r="D122" s="124"/>
      <c r="E122" s="125"/>
      <c r="F122" s="122"/>
      <c r="G122" s="122"/>
      <c r="H122" s="122"/>
      <c r="I122" s="122"/>
      <c r="J122" s="122"/>
      <c r="K122" s="122"/>
      <c r="L122" s="122"/>
      <c r="M122" s="122"/>
      <c r="N122" s="122"/>
      <c r="O122" s="122"/>
      <c r="P122" s="122"/>
      <c r="Q122" s="122"/>
      <c r="R122" s="122"/>
      <c r="S122" s="122"/>
      <c r="T122" s="122"/>
    </row>
    <row r="123" spans="1:20">
      <c r="A123" s="122"/>
      <c r="B123" s="122"/>
      <c r="C123" s="122"/>
      <c r="D123" s="124"/>
      <c r="E123" s="125"/>
      <c r="F123" s="122"/>
      <c r="G123" s="122"/>
      <c r="H123" s="122"/>
      <c r="I123" s="122"/>
      <c r="J123" s="122"/>
      <c r="K123" s="122"/>
      <c r="L123" s="122"/>
      <c r="M123" s="122"/>
      <c r="N123" s="122"/>
      <c r="O123" s="122"/>
      <c r="P123" s="122"/>
      <c r="Q123" s="122"/>
      <c r="R123" s="122"/>
      <c r="S123" s="122"/>
      <c r="T123" s="122"/>
    </row>
    <row r="124" spans="1:20">
      <c r="A124" s="122"/>
      <c r="B124" s="122"/>
      <c r="C124" s="122"/>
      <c r="D124" s="124"/>
      <c r="E124" s="125"/>
      <c r="F124" s="122"/>
      <c r="G124" s="122"/>
      <c r="H124" s="122"/>
      <c r="I124" s="122"/>
      <c r="J124" s="122"/>
      <c r="K124" s="122"/>
      <c r="L124" s="122"/>
      <c r="M124" s="122"/>
      <c r="N124" s="122"/>
      <c r="O124" s="122"/>
      <c r="P124" s="122"/>
      <c r="Q124" s="122"/>
      <c r="R124" s="122"/>
      <c r="S124" s="122"/>
      <c r="T124" s="122"/>
    </row>
    <row r="125" spans="1:20">
      <c r="A125" s="122"/>
      <c r="B125" s="122"/>
      <c r="C125" s="122"/>
      <c r="D125" s="124"/>
      <c r="E125" s="125"/>
      <c r="F125" s="122"/>
      <c r="G125" s="122"/>
      <c r="H125" s="122"/>
      <c r="I125" s="122"/>
      <c r="J125" s="122"/>
      <c r="K125" s="122"/>
      <c r="L125" s="122"/>
      <c r="M125" s="122"/>
      <c r="N125" s="122"/>
      <c r="O125" s="122"/>
      <c r="P125" s="122"/>
      <c r="Q125" s="122"/>
      <c r="R125" s="122"/>
      <c r="S125" s="122"/>
      <c r="T125" s="122"/>
    </row>
    <row r="126" spans="1:20">
      <c r="A126" s="122"/>
      <c r="B126" s="122"/>
      <c r="C126" s="122"/>
      <c r="D126" s="124"/>
      <c r="E126" s="125"/>
      <c r="F126" s="122"/>
      <c r="G126" s="122"/>
      <c r="H126" s="122"/>
      <c r="I126" s="122"/>
      <c r="J126" s="122"/>
      <c r="K126" s="122"/>
      <c r="L126" s="122"/>
      <c r="M126" s="122"/>
      <c r="N126" s="122"/>
      <c r="O126" s="122"/>
      <c r="P126" s="122"/>
      <c r="Q126" s="122"/>
      <c r="R126" s="122"/>
      <c r="S126" s="122"/>
      <c r="T126" s="122"/>
    </row>
    <row r="127" spans="1:20">
      <c r="A127" s="122"/>
      <c r="B127" s="122"/>
      <c r="C127" s="122"/>
      <c r="D127" s="124"/>
      <c r="E127" s="125"/>
      <c r="F127" s="122"/>
      <c r="G127" s="122"/>
      <c r="H127" s="122"/>
      <c r="I127" s="122"/>
      <c r="J127" s="122"/>
      <c r="K127" s="122"/>
      <c r="L127" s="122"/>
      <c r="M127" s="122"/>
      <c r="N127" s="122"/>
      <c r="O127" s="122"/>
      <c r="P127" s="122"/>
      <c r="Q127" s="122"/>
      <c r="R127" s="122"/>
      <c r="S127" s="122"/>
      <c r="T127" s="122"/>
    </row>
    <row r="128" spans="1:20">
      <c r="A128" s="122"/>
      <c r="B128" s="122"/>
      <c r="C128" s="122"/>
      <c r="D128" s="124"/>
      <c r="E128" s="125"/>
      <c r="F128" s="122"/>
      <c r="G128" s="122"/>
      <c r="H128" s="122"/>
      <c r="I128" s="122"/>
      <c r="J128" s="122"/>
      <c r="K128" s="122"/>
      <c r="L128" s="122"/>
      <c r="M128" s="122"/>
      <c r="N128" s="122"/>
      <c r="O128" s="122"/>
      <c r="P128" s="122"/>
      <c r="Q128" s="122"/>
      <c r="R128" s="122"/>
      <c r="S128" s="122"/>
      <c r="T128" s="122"/>
    </row>
    <row r="129" spans="1:20">
      <c r="A129" s="122"/>
      <c r="B129" s="122"/>
      <c r="C129" s="122"/>
      <c r="D129" s="124"/>
      <c r="E129" s="125"/>
      <c r="F129" s="122"/>
      <c r="G129" s="122"/>
      <c r="H129" s="122"/>
      <c r="I129" s="122"/>
      <c r="J129" s="122"/>
      <c r="K129" s="122"/>
      <c r="L129" s="122"/>
      <c r="M129" s="122"/>
      <c r="N129" s="122"/>
      <c r="O129" s="122"/>
      <c r="P129" s="122"/>
      <c r="Q129" s="122"/>
      <c r="R129" s="122"/>
      <c r="S129" s="122"/>
      <c r="T129" s="122"/>
    </row>
    <row r="130" spans="1:20">
      <c r="A130" s="122"/>
      <c r="B130" s="122"/>
      <c r="C130" s="122"/>
      <c r="D130" s="124"/>
      <c r="E130" s="125"/>
      <c r="F130" s="122"/>
      <c r="G130" s="122"/>
      <c r="H130" s="122"/>
      <c r="I130" s="122"/>
      <c r="J130" s="122"/>
      <c r="K130" s="122"/>
      <c r="L130" s="122"/>
      <c r="M130" s="122"/>
      <c r="N130" s="122"/>
      <c r="O130" s="122"/>
      <c r="P130" s="122"/>
      <c r="Q130" s="122"/>
      <c r="R130" s="122"/>
      <c r="S130" s="122"/>
      <c r="T130" s="122"/>
    </row>
    <row r="131" spans="1:20">
      <c r="A131" s="122"/>
      <c r="B131" s="122"/>
      <c r="C131" s="122"/>
      <c r="D131" s="124"/>
      <c r="E131" s="125"/>
      <c r="F131" s="122"/>
      <c r="G131" s="122"/>
      <c r="H131" s="122"/>
      <c r="I131" s="122"/>
      <c r="J131" s="122"/>
      <c r="K131" s="122"/>
      <c r="L131" s="122"/>
      <c r="M131" s="122"/>
      <c r="N131" s="122"/>
      <c r="O131" s="122"/>
      <c r="P131" s="122"/>
      <c r="Q131" s="122"/>
      <c r="R131" s="122"/>
      <c r="S131" s="122"/>
      <c r="T131" s="122"/>
    </row>
    <row r="132" spans="1:20">
      <c r="A132" s="122"/>
      <c r="B132" s="122"/>
      <c r="C132" s="122"/>
      <c r="D132" s="124"/>
      <c r="E132" s="125"/>
      <c r="F132" s="122"/>
      <c r="G132" s="122"/>
      <c r="H132" s="122"/>
      <c r="I132" s="122"/>
      <c r="J132" s="122"/>
      <c r="K132" s="122"/>
      <c r="L132" s="122"/>
      <c r="M132" s="122"/>
      <c r="N132" s="122"/>
      <c r="O132" s="122"/>
      <c r="P132" s="122"/>
      <c r="Q132" s="122"/>
      <c r="R132" s="122"/>
      <c r="S132" s="122"/>
      <c r="T132" s="122"/>
    </row>
    <row r="133" spans="1:20">
      <c r="A133" s="122"/>
      <c r="B133" s="122"/>
      <c r="C133" s="122"/>
      <c r="D133" s="124"/>
      <c r="E133" s="125"/>
      <c r="F133" s="122"/>
      <c r="G133" s="122"/>
      <c r="H133" s="122"/>
      <c r="I133" s="122"/>
      <c r="J133" s="122"/>
      <c r="K133" s="122"/>
      <c r="L133" s="122"/>
      <c r="M133" s="122"/>
      <c r="N133" s="122"/>
      <c r="O133" s="122"/>
      <c r="P133" s="122"/>
      <c r="Q133" s="122"/>
      <c r="R133" s="122"/>
      <c r="S133" s="122"/>
      <c r="T133" s="122"/>
    </row>
    <row r="134" spans="1:20">
      <c r="A134" s="122"/>
      <c r="B134" s="122"/>
      <c r="C134" s="122"/>
      <c r="D134" s="124"/>
      <c r="E134" s="125"/>
      <c r="F134" s="122"/>
      <c r="G134" s="122"/>
      <c r="H134" s="122"/>
      <c r="I134" s="122"/>
      <c r="J134" s="122"/>
      <c r="K134" s="122"/>
      <c r="L134" s="122"/>
      <c r="M134" s="122"/>
      <c r="N134" s="122"/>
      <c r="O134" s="122"/>
      <c r="P134" s="122"/>
      <c r="Q134" s="122"/>
      <c r="R134" s="122"/>
      <c r="S134" s="122"/>
      <c r="T134" s="122"/>
    </row>
    <row r="135" spans="1:20">
      <c r="A135" s="122"/>
      <c r="B135" s="122"/>
      <c r="C135" s="122"/>
      <c r="D135" s="124"/>
      <c r="E135" s="125"/>
      <c r="F135" s="122"/>
      <c r="G135" s="122"/>
      <c r="H135" s="122"/>
      <c r="I135" s="122"/>
      <c r="J135" s="122"/>
      <c r="K135" s="122"/>
      <c r="L135" s="122"/>
      <c r="M135" s="122"/>
      <c r="N135" s="122"/>
      <c r="O135" s="122"/>
      <c r="P135" s="122"/>
      <c r="Q135" s="122"/>
      <c r="R135" s="122"/>
      <c r="S135" s="122"/>
      <c r="T135" s="122"/>
    </row>
    <row r="136" spans="1:20">
      <c r="A136" s="122"/>
      <c r="B136" s="122"/>
      <c r="C136" s="122"/>
      <c r="D136" s="124"/>
      <c r="E136" s="125"/>
      <c r="F136" s="122"/>
      <c r="G136" s="122"/>
      <c r="H136" s="122"/>
      <c r="I136" s="122"/>
      <c r="J136" s="122"/>
      <c r="K136" s="122"/>
      <c r="L136" s="122"/>
      <c r="M136" s="122"/>
      <c r="N136" s="122"/>
      <c r="O136" s="122"/>
      <c r="P136" s="122"/>
      <c r="Q136" s="122"/>
      <c r="R136" s="122"/>
      <c r="S136" s="122"/>
      <c r="T136" s="122"/>
    </row>
    <row r="137" spans="1:20">
      <c r="A137" s="122"/>
      <c r="B137" s="122"/>
      <c r="C137" s="122"/>
      <c r="D137" s="124"/>
      <c r="E137" s="125"/>
      <c r="F137" s="122"/>
      <c r="G137" s="122"/>
      <c r="H137" s="122"/>
      <c r="I137" s="122"/>
      <c r="J137" s="122"/>
      <c r="K137" s="122"/>
      <c r="L137" s="122"/>
      <c r="M137" s="122"/>
      <c r="N137" s="122"/>
      <c r="O137" s="122"/>
      <c r="P137" s="122"/>
      <c r="Q137" s="122"/>
      <c r="R137" s="122"/>
      <c r="S137" s="122"/>
      <c r="T137" s="122"/>
    </row>
    <row r="138" spans="1:20">
      <c r="A138" s="122"/>
      <c r="B138" s="122"/>
      <c r="C138" s="122"/>
      <c r="D138" s="124"/>
      <c r="E138" s="125"/>
      <c r="F138" s="122"/>
      <c r="G138" s="122"/>
      <c r="H138" s="122"/>
      <c r="I138" s="122"/>
      <c r="J138" s="122"/>
      <c r="K138" s="122"/>
      <c r="L138" s="122"/>
      <c r="M138" s="122"/>
      <c r="N138" s="122"/>
      <c r="O138" s="122"/>
      <c r="P138" s="122"/>
      <c r="Q138" s="122"/>
      <c r="R138" s="122"/>
      <c r="S138" s="122"/>
      <c r="T138" s="122"/>
    </row>
    <row r="139" spans="1:20">
      <c r="A139" s="122"/>
      <c r="B139" s="122"/>
      <c r="C139" s="122"/>
      <c r="D139" s="124"/>
      <c r="E139" s="125"/>
      <c r="F139" s="122"/>
      <c r="G139" s="122"/>
      <c r="H139" s="122"/>
      <c r="I139" s="122"/>
      <c r="J139" s="122"/>
      <c r="K139" s="122"/>
      <c r="L139" s="122"/>
      <c r="M139" s="122"/>
      <c r="N139" s="122"/>
      <c r="O139" s="122"/>
      <c r="P139" s="122"/>
      <c r="Q139" s="122"/>
      <c r="R139" s="122"/>
      <c r="S139" s="122"/>
      <c r="T139" s="122"/>
    </row>
    <row r="140" spans="1:20">
      <c r="A140" s="122"/>
      <c r="B140" s="122"/>
      <c r="C140" s="122"/>
      <c r="D140" s="124"/>
      <c r="E140" s="125"/>
      <c r="F140" s="122"/>
      <c r="G140" s="122"/>
      <c r="H140" s="122"/>
      <c r="I140" s="122"/>
      <c r="J140" s="122"/>
      <c r="K140" s="122"/>
      <c r="L140" s="122"/>
      <c r="M140" s="122"/>
      <c r="N140" s="122"/>
      <c r="O140" s="122"/>
      <c r="P140" s="122"/>
      <c r="Q140" s="122"/>
      <c r="R140" s="122"/>
      <c r="S140" s="122"/>
      <c r="T140" s="122"/>
    </row>
    <row r="141" spans="1:20">
      <c r="A141" s="122"/>
      <c r="B141" s="122"/>
      <c r="C141" s="122"/>
      <c r="D141" s="124"/>
      <c r="E141" s="125"/>
      <c r="F141" s="122"/>
      <c r="G141" s="122"/>
      <c r="H141" s="122"/>
      <c r="I141" s="122"/>
      <c r="J141" s="122"/>
      <c r="K141" s="122"/>
      <c r="L141" s="122"/>
      <c r="M141" s="122"/>
      <c r="N141" s="122"/>
      <c r="O141" s="122"/>
      <c r="P141" s="122"/>
      <c r="Q141" s="122"/>
      <c r="R141" s="122"/>
      <c r="S141" s="122"/>
      <c r="T141" s="122"/>
    </row>
    <row r="142" spans="1:20">
      <c r="A142" s="122"/>
      <c r="B142" s="122"/>
      <c r="C142" s="122"/>
      <c r="D142" s="124"/>
      <c r="E142" s="125"/>
      <c r="F142" s="122"/>
      <c r="G142" s="122"/>
      <c r="H142" s="122"/>
      <c r="I142" s="122"/>
      <c r="J142" s="122"/>
      <c r="K142" s="122"/>
      <c r="L142" s="122"/>
      <c r="M142" s="122"/>
      <c r="N142" s="122"/>
      <c r="O142" s="122"/>
      <c r="P142" s="122"/>
      <c r="Q142" s="122"/>
      <c r="R142" s="122"/>
      <c r="S142" s="122"/>
      <c r="T142" s="122"/>
    </row>
    <row r="143" spans="1:20">
      <c r="A143" s="122"/>
      <c r="B143" s="122"/>
      <c r="C143" s="122"/>
      <c r="D143" s="124"/>
      <c r="E143" s="125"/>
      <c r="F143" s="122"/>
      <c r="G143" s="122"/>
      <c r="H143" s="122"/>
      <c r="I143" s="122"/>
      <c r="J143" s="122"/>
      <c r="K143" s="122"/>
      <c r="L143" s="122"/>
      <c r="M143" s="122"/>
      <c r="N143" s="122"/>
      <c r="O143" s="122"/>
      <c r="P143" s="122"/>
      <c r="Q143" s="122"/>
      <c r="R143" s="122"/>
      <c r="S143" s="122"/>
      <c r="T143" s="122"/>
    </row>
    <row r="144" spans="1:20">
      <c r="A144" s="122"/>
      <c r="B144" s="122"/>
      <c r="C144" s="122"/>
      <c r="D144" s="124"/>
      <c r="E144" s="125"/>
      <c r="F144" s="122"/>
      <c r="G144" s="122"/>
      <c r="H144" s="122"/>
      <c r="I144" s="122"/>
      <c r="J144" s="122"/>
      <c r="K144" s="122"/>
      <c r="L144" s="122"/>
      <c r="M144" s="122"/>
      <c r="N144" s="122"/>
      <c r="O144" s="122"/>
      <c r="P144" s="122"/>
      <c r="Q144" s="122"/>
      <c r="R144" s="122"/>
      <c r="S144" s="122"/>
      <c r="T144" s="122"/>
    </row>
    <row r="145" spans="1:20">
      <c r="A145" s="122"/>
      <c r="B145" s="122"/>
      <c r="C145" s="122"/>
      <c r="D145" s="124"/>
      <c r="E145" s="125"/>
      <c r="F145" s="122"/>
      <c r="G145" s="122"/>
      <c r="H145" s="122"/>
      <c r="I145" s="122"/>
      <c r="J145" s="122"/>
      <c r="K145" s="122"/>
      <c r="L145" s="122"/>
      <c r="M145" s="122"/>
      <c r="N145" s="122"/>
      <c r="O145" s="122"/>
      <c r="P145" s="122"/>
      <c r="Q145" s="122"/>
      <c r="R145" s="122"/>
      <c r="S145" s="122"/>
      <c r="T145" s="122"/>
    </row>
    <row r="146" spans="1:20">
      <c r="A146" s="122"/>
      <c r="B146" s="122"/>
      <c r="C146" s="122"/>
      <c r="D146" s="124"/>
      <c r="E146" s="125"/>
      <c r="F146" s="122"/>
      <c r="G146" s="122"/>
      <c r="H146" s="122"/>
      <c r="I146" s="122"/>
      <c r="J146" s="122"/>
      <c r="K146" s="122"/>
      <c r="L146" s="122"/>
      <c r="M146" s="122"/>
      <c r="N146" s="122"/>
      <c r="O146" s="122"/>
      <c r="P146" s="122"/>
      <c r="Q146" s="122"/>
      <c r="R146" s="122"/>
      <c r="S146" s="122"/>
      <c r="T146" s="122"/>
    </row>
    <row r="147" spans="1:20">
      <c r="A147" s="122"/>
      <c r="B147" s="122"/>
      <c r="C147" s="122"/>
      <c r="D147" s="124"/>
      <c r="E147" s="125"/>
      <c r="F147" s="122"/>
      <c r="G147" s="122"/>
      <c r="H147" s="122"/>
      <c r="I147" s="122"/>
      <c r="J147" s="122"/>
      <c r="K147" s="122"/>
      <c r="L147" s="122"/>
      <c r="M147" s="122"/>
      <c r="N147" s="122"/>
      <c r="O147" s="122"/>
      <c r="P147" s="122"/>
      <c r="Q147" s="122"/>
      <c r="R147" s="122"/>
      <c r="S147" s="122"/>
      <c r="T147" s="122"/>
    </row>
    <row r="148" spans="1:20">
      <c r="A148" s="122"/>
      <c r="B148" s="122"/>
      <c r="C148" s="122"/>
      <c r="D148" s="124"/>
      <c r="E148" s="125"/>
      <c r="F148" s="122"/>
      <c r="G148" s="122"/>
      <c r="H148" s="122"/>
      <c r="I148" s="122"/>
      <c r="J148" s="122"/>
      <c r="K148" s="122"/>
      <c r="L148" s="122"/>
      <c r="M148" s="122"/>
      <c r="N148" s="122"/>
      <c r="O148" s="122"/>
      <c r="P148" s="122"/>
      <c r="Q148" s="122"/>
      <c r="R148" s="122"/>
      <c r="S148" s="122"/>
      <c r="T148" s="122"/>
    </row>
    <row r="149" spans="1:20">
      <c r="A149" s="122"/>
      <c r="B149" s="122"/>
      <c r="C149" s="122"/>
      <c r="D149" s="124"/>
      <c r="E149" s="125"/>
      <c r="F149" s="122"/>
      <c r="G149" s="122"/>
      <c r="H149" s="122"/>
      <c r="I149" s="122"/>
      <c r="J149" s="122"/>
      <c r="K149" s="122"/>
      <c r="L149" s="122"/>
      <c r="M149" s="122"/>
      <c r="N149" s="122"/>
      <c r="O149" s="122"/>
      <c r="P149" s="122"/>
      <c r="Q149" s="122"/>
      <c r="R149" s="122"/>
      <c r="S149" s="122"/>
      <c r="T149" s="122"/>
    </row>
    <row r="150" spans="1:20">
      <c r="A150" s="122"/>
      <c r="B150" s="122"/>
      <c r="C150" s="122"/>
      <c r="D150" s="124"/>
      <c r="E150" s="125"/>
      <c r="F150" s="122"/>
      <c r="G150" s="122"/>
      <c r="H150" s="122"/>
      <c r="I150" s="122"/>
      <c r="J150" s="122"/>
      <c r="K150" s="122"/>
      <c r="L150" s="122"/>
      <c r="M150" s="122"/>
      <c r="N150" s="122"/>
      <c r="O150" s="122"/>
      <c r="P150" s="122"/>
      <c r="Q150" s="122"/>
      <c r="R150" s="122"/>
      <c r="S150" s="122"/>
      <c r="T150" s="122"/>
    </row>
    <row r="151" spans="1:20">
      <c r="A151" s="122"/>
      <c r="B151" s="122"/>
      <c r="C151" s="122"/>
      <c r="D151" s="124"/>
      <c r="E151" s="125"/>
      <c r="F151" s="122"/>
      <c r="G151" s="122"/>
      <c r="H151" s="122"/>
      <c r="I151" s="122"/>
      <c r="J151" s="122"/>
      <c r="K151" s="122"/>
      <c r="L151" s="122"/>
      <c r="M151" s="122"/>
      <c r="N151" s="122"/>
      <c r="O151" s="122"/>
      <c r="P151" s="122"/>
      <c r="Q151" s="122"/>
      <c r="R151" s="122"/>
      <c r="S151" s="122"/>
      <c r="T151" s="122"/>
    </row>
    <row r="152" spans="1:20">
      <c r="A152" s="122"/>
      <c r="B152" s="122"/>
      <c r="C152" s="122"/>
      <c r="D152" s="124"/>
      <c r="E152" s="125"/>
      <c r="F152" s="122"/>
      <c r="G152" s="122"/>
      <c r="H152" s="122"/>
      <c r="I152" s="122"/>
      <c r="J152" s="122"/>
      <c r="K152" s="122"/>
      <c r="L152" s="122"/>
      <c r="M152" s="122"/>
      <c r="N152" s="122"/>
      <c r="O152" s="122"/>
      <c r="P152" s="122"/>
      <c r="Q152" s="122"/>
      <c r="R152" s="122"/>
      <c r="S152" s="122"/>
      <c r="T152" s="122"/>
    </row>
    <row r="153" spans="1:20">
      <c r="A153" s="122"/>
      <c r="B153" s="122"/>
      <c r="C153" s="122"/>
      <c r="D153" s="124"/>
      <c r="E153" s="125"/>
      <c r="F153" s="122"/>
      <c r="G153" s="122"/>
      <c r="H153" s="122"/>
      <c r="I153" s="122"/>
      <c r="J153" s="122"/>
      <c r="K153" s="122"/>
      <c r="L153" s="122"/>
      <c r="M153" s="122"/>
      <c r="N153" s="122"/>
      <c r="O153" s="122"/>
      <c r="P153" s="122"/>
      <c r="Q153" s="122"/>
      <c r="R153" s="122"/>
      <c r="S153" s="122"/>
      <c r="T153" s="122"/>
    </row>
    <row r="154" spans="1:20">
      <c r="A154" s="122"/>
      <c r="B154" s="122"/>
      <c r="C154" s="122"/>
      <c r="D154" s="124"/>
      <c r="E154" s="125"/>
      <c r="F154" s="122"/>
      <c r="G154" s="122"/>
      <c r="H154" s="122"/>
      <c r="I154" s="122"/>
      <c r="J154" s="122"/>
      <c r="K154" s="122"/>
      <c r="L154" s="122"/>
      <c r="M154" s="122"/>
      <c r="N154" s="122"/>
      <c r="O154" s="122"/>
      <c r="P154" s="122"/>
      <c r="Q154" s="122"/>
      <c r="R154" s="122"/>
      <c r="S154" s="122"/>
      <c r="T154" s="122"/>
    </row>
    <row r="155" spans="1:20">
      <c r="A155" s="122"/>
      <c r="B155" s="122"/>
      <c r="C155" s="122"/>
      <c r="D155" s="124"/>
      <c r="E155" s="125"/>
      <c r="F155" s="122"/>
      <c r="G155" s="122"/>
      <c r="H155" s="122"/>
      <c r="I155" s="122"/>
      <c r="J155" s="122"/>
      <c r="K155" s="122"/>
      <c r="L155" s="122"/>
      <c r="M155" s="122"/>
      <c r="N155" s="122"/>
      <c r="O155" s="122"/>
      <c r="P155" s="122"/>
      <c r="Q155" s="122"/>
      <c r="R155" s="122"/>
      <c r="S155" s="122"/>
      <c r="T155" s="122"/>
    </row>
    <row r="156" spans="1:20">
      <c r="A156" s="122"/>
      <c r="B156" s="122"/>
      <c r="C156" s="122"/>
      <c r="D156" s="124"/>
      <c r="E156" s="125"/>
      <c r="F156" s="122"/>
      <c r="G156" s="122"/>
      <c r="H156" s="122"/>
      <c r="I156" s="122"/>
      <c r="J156" s="122"/>
      <c r="K156" s="122"/>
      <c r="L156" s="122"/>
      <c r="M156" s="122"/>
      <c r="N156" s="122"/>
      <c r="O156" s="122"/>
      <c r="P156" s="122"/>
      <c r="Q156" s="122"/>
      <c r="R156" s="122"/>
      <c r="S156" s="122"/>
      <c r="T156" s="122"/>
    </row>
    <row r="157" spans="1:20">
      <c r="A157" s="122"/>
      <c r="B157" s="122"/>
      <c r="C157" s="122"/>
      <c r="D157" s="124"/>
      <c r="E157" s="125"/>
      <c r="F157" s="122"/>
      <c r="G157" s="122"/>
      <c r="H157" s="122"/>
      <c r="I157" s="122"/>
      <c r="J157" s="122"/>
      <c r="K157" s="122"/>
      <c r="L157" s="122"/>
      <c r="M157" s="122"/>
      <c r="N157" s="122"/>
      <c r="O157" s="122"/>
      <c r="P157" s="122"/>
      <c r="Q157" s="122"/>
      <c r="R157" s="122"/>
      <c r="S157" s="122"/>
      <c r="T157" s="122"/>
    </row>
    <row r="158" spans="1:20">
      <c r="A158" s="122"/>
      <c r="B158" s="122"/>
      <c r="C158" s="122"/>
      <c r="D158" s="124"/>
      <c r="E158" s="125"/>
      <c r="F158" s="122"/>
      <c r="G158" s="122"/>
      <c r="H158" s="122"/>
      <c r="I158" s="122"/>
      <c r="J158" s="122"/>
      <c r="K158" s="122"/>
      <c r="L158" s="122"/>
      <c r="M158" s="122"/>
      <c r="N158" s="122"/>
      <c r="O158" s="122"/>
      <c r="P158" s="122"/>
      <c r="Q158" s="122"/>
      <c r="R158" s="122"/>
      <c r="S158" s="122"/>
      <c r="T158" s="122"/>
    </row>
    <row r="159" spans="1:20">
      <c r="A159" s="122"/>
      <c r="B159" s="122"/>
      <c r="C159" s="122"/>
      <c r="D159" s="124"/>
      <c r="E159" s="125"/>
      <c r="F159" s="122"/>
      <c r="G159" s="122"/>
      <c r="H159" s="122"/>
      <c r="I159" s="122"/>
      <c r="J159" s="122"/>
      <c r="K159" s="122"/>
      <c r="L159" s="122"/>
      <c r="M159" s="122"/>
      <c r="N159" s="122"/>
      <c r="O159" s="122"/>
      <c r="P159" s="122"/>
      <c r="Q159" s="122"/>
      <c r="R159" s="122"/>
      <c r="S159" s="122"/>
      <c r="T159" s="122"/>
    </row>
    <row r="160" spans="1:20">
      <c r="A160" s="122"/>
      <c r="B160" s="122"/>
      <c r="C160" s="122"/>
      <c r="D160" s="124"/>
      <c r="E160" s="125"/>
      <c r="F160" s="122"/>
      <c r="G160" s="122"/>
      <c r="H160" s="122"/>
      <c r="I160" s="122"/>
      <c r="J160" s="122"/>
      <c r="K160" s="122"/>
      <c r="L160" s="122"/>
      <c r="M160" s="122"/>
      <c r="N160" s="122"/>
      <c r="O160" s="122"/>
      <c r="P160" s="122"/>
      <c r="Q160" s="122"/>
      <c r="R160" s="122"/>
      <c r="S160" s="122"/>
      <c r="T160" s="122"/>
    </row>
    <row r="161" spans="1:20">
      <c r="A161" s="122"/>
      <c r="B161" s="122"/>
      <c r="C161" s="122"/>
      <c r="D161" s="124"/>
      <c r="E161" s="125"/>
      <c r="F161" s="122"/>
      <c r="G161" s="122"/>
      <c r="H161" s="122"/>
      <c r="I161" s="122"/>
      <c r="J161" s="122"/>
      <c r="K161" s="122"/>
      <c r="L161" s="122"/>
      <c r="M161" s="122"/>
      <c r="N161" s="122"/>
      <c r="O161" s="122"/>
      <c r="P161" s="122"/>
      <c r="Q161" s="122"/>
      <c r="R161" s="122"/>
      <c r="S161" s="122"/>
      <c r="T161" s="122"/>
    </row>
    <row r="162" spans="1:20">
      <c r="A162" s="122"/>
      <c r="B162" s="122"/>
      <c r="C162" s="122"/>
      <c r="D162" s="124"/>
      <c r="E162" s="125"/>
      <c r="F162" s="122"/>
      <c r="G162" s="122"/>
      <c r="H162" s="122"/>
      <c r="I162" s="122"/>
      <c r="J162" s="122"/>
      <c r="K162" s="122"/>
      <c r="L162" s="122"/>
      <c r="M162" s="122"/>
      <c r="N162" s="122"/>
      <c r="O162" s="122"/>
      <c r="P162" s="122"/>
      <c r="Q162" s="122"/>
      <c r="R162" s="122"/>
      <c r="S162" s="122"/>
      <c r="T162" s="122"/>
    </row>
    <row r="163" spans="1:20">
      <c r="A163" s="122"/>
      <c r="B163" s="122"/>
      <c r="C163" s="122"/>
      <c r="D163" s="124"/>
      <c r="E163" s="125"/>
      <c r="F163" s="122"/>
      <c r="G163" s="122"/>
      <c r="H163" s="122"/>
      <c r="I163" s="122"/>
      <c r="J163" s="122"/>
      <c r="K163" s="122"/>
      <c r="L163" s="122"/>
      <c r="M163" s="122"/>
      <c r="N163" s="122"/>
      <c r="O163" s="122"/>
      <c r="P163" s="122"/>
      <c r="Q163" s="122"/>
      <c r="R163" s="122"/>
      <c r="S163" s="122"/>
      <c r="T163" s="122"/>
    </row>
    <row r="164" spans="1:20">
      <c r="A164" s="122"/>
      <c r="B164" s="122"/>
      <c r="C164" s="122"/>
      <c r="D164" s="124"/>
      <c r="E164" s="125"/>
      <c r="F164" s="122"/>
      <c r="G164" s="122"/>
      <c r="H164" s="122"/>
      <c r="I164" s="122"/>
      <c r="J164" s="122"/>
      <c r="K164" s="122"/>
      <c r="L164" s="122"/>
      <c r="M164" s="122"/>
      <c r="N164" s="122"/>
      <c r="O164" s="122"/>
      <c r="P164" s="122"/>
      <c r="Q164" s="122"/>
      <c r="R164" s="122"/>
      <c r="S164" s="122"/>
      <c r="T164" s="122"/>
    </row>
    <row r="165" spans="1:20">
      <c r="A165" s="122"/>
      <c r="B165" s="122"/>
      <c r="C165" s="122"/>
      <c r="D165" s="124"/>
      <c r="E165" s="125"/>
      <c r="F165" s="122"/>
      <c r="G165" s="122"/>
      <c r="H165" s="122"/>
      <c r="I165" s="122"/>
      <c r="J165" s="122"/>
      <c r="K165" s="122"/>
      <c r="L165" s="122"/>
      <c r="M165" s="122"/>
      <c r="N165" s="122"/>
      <c r="O165" s="122"/>
      <c r="P165" s="122"/>
      <c r="Q165" s="122"/>
      <c r="R165" s="122"/>
      <c r="S165" s="122"/>
      <c r="T165" s="122"/>
    </row>
    <row r="166" spans="1:20">
      <c r="A166" s="122"/>
      <c r="B166" s="122"/>
      <c r="C166" s="122"/>
      <c r="D166" s="124"/>
      <c r="E166" s="125"/>
      <c r="F166" s="122"/>
      <c r="G166" s="122"/>
      <c r="H166" s="122"/>
      <c r="I166" s="122"/>
      <c r="J166" s="122"/>
      <c r="K166" s="122"/>
      <c r="L166" s="122"/>
      <c r="M166" s="122"/>
      <c r="N166" s="122"/>
      <c r="O166" s="122"/>
      <c r="P166" s="122"/>
      <c r="Q166" s="122"/>
      <c r="R166" s="122"/>
      <c r="S166" s="122"/>
      <c r="T166" s="122"/>
    </row>
    <row r="167" spans="1:20">
      <c r="A167" s="122"/>
      <c r="B167" s="122"/>
      <c r="C167" s="122"/>
      <c r="D167" s="124"/>
      <c r="E167" s="125"/>
      <c r="F167" s="122"/>
      <c r="G167" s="122"/>
      <c r="H167" s="122"/>
      <c r="I167" s="122"/>
      <c r="J167" s="122"/>
      <c r="K167" s="122"/>
      <c r="L167" s="122"/>
      <c r="M167" s="122"/>
      <c r="N167" s="122"/>
      <c r="O167" s="122"/>
      <c r="P167" s="122"/>
      <c r="Q167" s="122"/>
      <c r="R167" s="122"/>
      <c r="S167" s="122"/>
      <c r="T167" s="122"/>
    </row>
    <row r="168" spans="1:20">
      <c r="A168" s="122"/>
      <c r="B168" s="122"/>
      <c r="C168" s="122"/>
      <c r="D168" s="124"/>
      <c r="E168" s="125"/>
      <c r="F168" s="122"/>
      <c r="G168" s="122"/>
      <c r="H168" s="122"/>
      <c r="I168" s="122"/>
      <c r="J168" s="122"/>
      <c r="K168" s="122"/>
      <c r="L168" s="122"/>
      <c r="M168" s="122"/>
      <c r="N168" s="122"/>
      <c r="O168" s="122"/>
      <c r="P168" s="122"/>
      <c r="Q168" s="122"/>
      <c r="R168" s="122"/>
      <c r="S168" s="122"/>
      <c r="T168" s="122"/>
    </row>
    <row r="169" spans="1:20">
      <c r="A169" s="122"/>
      <c r="B169" s="122"/>
      <c r="C169" s="122"/>
      <c r="D169" s="124"/>
      <c r="E169" s="125"/>
      <c r="F169" s="122"/>
      <c r="G169" s="122"/>
      <c r="H169" s="122"/>
      <c r="I169" s="122"/>
      <c r="J169" s="122"/>
      <c r="K169" s="122"/>
      <c r="L169" s="122"/>
      <c r="M169" s="122"/>
      <c r="N169" s="122"/>
      <c r="O169" s="122"/>
      <c r="P169" s="122"/>
      <c r="Q169" s="122"/>
      <c r="R169" s="122"/>
      <c r="S169" s="122"/>
      <c r="T169" s="122"/>
    </row>
    <row r="170" spans="1:20">
      <c r="A170" s="122"/>
      <c r="B170" s="122"/>
      <c r="C170" s="122"/>
      <c r="D170" s="124"/>
      <c r="E170" s="125"/>
      <c r="F170" s="122"/>
      <c r="G170" s="122"/>
      <c r="H170" s="122"/>
      <c r="I170" s="122"/>
      <c r="J170" s="122"/>
      <c r="K170" s="122"/>
      <c r="L170" s="122"/>
      <c r="M170" s="122"/>
      <c r="N170" s="122"/>
      <c r="O170" s="122"/>
      <c r="P170" s="122"/>
      <c r="Q170" s="122"/>
      <c r="R170" s="122"/>
      <c r="S170" s="122"/>
      <c r="T170" s="122"/>
    </row>
    <row r="171" spans="1:20">
      <c r="A171" s="122"/>
      <c r="B171" s="122"/>
      <c r="C171" s="122"/>
      <c r="D171" s="124"/>
      <c r="E171" s="125"/>
      <c r="F171" s="122"/>
      <c r="G171" s="122"/>
      <c r="H171" s="122"/>
      <c r="I171" s="122"/>
      <c r="J171" s="122"/>
      <c r="K171" s="122"/>
      <c r="L171" s="122"/>
      <c r="M171" s="122"/>
      <c r="N171" s="122"/>
      <c r="O171" s="122"/>
      <c r="P171" s="122"/>
      <c r="Q171" s="122"/>
      <c r="R171" s="122"/>
      <c r="S171" s="122"/>
      <c r="T171" s="122"/>
    </row>
    <row r="172" spans="1:20">
      <c r="A172" s="122"/>
      <c r="B172" s="122"/>
      <c r="C172" s="122"/>
      <c r="D172" s="124"/>
      <c r="E172" s="125"/>
      <c r="F172" s="122"/>
      <c r="G172" s="122"/>
      <c r="H172" s="122"/>
      <c r="I172" s="122"/>
      <c r="J172" s="122"/>
      <c r="K172" s="122"/>
      <c r="L172" s="122"/>
      <c r="M172" s="122"/>
      <c r="N172" s="122"/>
      <c r="O172" s="122"/>
      <c r="P172" s="122"/>
      <c r="Q172" s="122"/>
      <c r="R172" s="122"/>
      <c r="S172" s="122"/>
      <c r="T172" s="122"/>
    </row>
    <row r="173" spans="1:20">
      <c r="A173" s="122"/>
      <c r="B173" s="122"/>
      <c r="C173" s="122"/>
      <c r="D173" s="124"/>
      <c r="E173" s="125"/>
      <c r="F173" s="122"/>
      <c r="G173" s="122"/>
      <c r="H173" s="122"/>
      <c r="I173" s="122"/>
      <c r="J173" s="122"/>
      <c r="K173" s="122"/>
      <c r="L173" s="122"/>
      <c r="M173" s="122"/>
      <c r="N173" s="122"/>
      <c r="O173" s="122"/>
      <c r="P173" s="122"/>
      <c r="Q173" s="122"/>
      <c r="R173" s="122"/>
      <c r="S173" s="122"/>
      <c r="T173" s="122"/>
    </row>
    <row r="174" spans="1:20">
      <c r="A174" s="122"/>
      <c r="B174" s="122"/>
      <c r="C174" s="122"/>
      <c r="D174" s="124"/>
      <c r="E174" s="125"/>
      <c r="F174" s="122"/>
      <c r="G174" s="122"/>
      <c r="H174" s="122"/>
      <c r="I174" s="122"/>
      <c r="J174" s="122"/>
      <c r="K174" s="122"/>
      <c r="L174" s="122"/>
      <c r="M174" s="122"/>
      <c r="N174" s="122"/>
      <c r="O174" s="122"/>
      <c r="P174" s="122"/>
      <c r="Q174" s="122"/>
      <c r="R174" s="122"/>
      <c r="S174" s="122"/>
      <c r="T174" s="122"/>
    </row>
    <row r="175" spans="1:20">
      <c r="A175" s="122"/>
      <c r="B175" s="122"/>
      <c r="C175" s="122"/>
      <c r="D175" s="124"/>
      <c r="E175" s="125"/>
      <c r="F175" s="122"/>
      <c r="G175" s="122"/>
      <c r="H175" s="122"/>
      <c r="I175" s="122"/>
      <c r="J175" s="122"/>
      <c r="K175" s="122"/>
      <c r="L175" s="122"/>
      <c r="M175" s="122"/>
      <c r="N175" s="122"/>
      <c r="O175" s="122"/>
      <c r="P175" s="122"/>
      <c r="Q175" s="122"/>
      <c r="R175" s="122"/>
      <c r="S175" s="122"/>
      <c r="T175" s="122"/>
    </row>
    <row r="176" spans="1:20">
      <c r="A176" s="122"/>
      <c r="B176" s="122"/>
      <c r="C176" s="122"/>
      <c r="D176" s="124"/>
      <c r="E176" s="125"/>
      <c r="F176" s="122"/>
      <c r="G176" s="122"/>
      <c r="H176" s="122"/>
      <c r="I176" s="122"/>
      <c r="J176" s="122"/>
      <c r="K176" s="122"/>
      <c r="L176" s="122"/>
      <c r="M176" s="122"/>
      <c r="N176" s="122"/>
      <c r="O176" s="122"/>
      <c r="P176" s="122"/>
      <c r="Q176" s="122"/>
      <c r="R176" s="122"/>
      <c r="S176" s="122"/>
      <c r="T176" s="122"/>
    </row>
    <row r="177" spans="1:20">
      <c r="A177" s="122"/>
      <c r="B177" s="122"/>
      <c r="C177" s="122"/>
      <c r="D177" s="124"/>
      <c r="E177" s="125"/>
      <c r="F177" s="122"/>
      <c r="G177" s="122"/>
      <c r="H177" s="122"/>
      <c r="I177" s="122"/>
      <c r="J177" s="122"/>
      <c r="K177" s="122"/>
      <c r="L177" s="122"/>
      <c r="M177" s="122"/>
      <c r="N177" s="122"/>
      <c r="O177" s="122"/>
      <c r="P177" s="122"/>
      <c r="Q177" s="122"/>
      <c r="R177" s="122"/>
      <c r="S177" s="122"/>
      <c r="T177" s="122"/>
    </row>
    <row r="178" spans="1:20">
      <c r="A178" s="122"/>
      <c r="B178" s="122"/>
      <c r="C178" s="122"/>
      <c r="D178" s="124"/>
      <c r="E178" s="125"/>
      <c r="F178" s="122"/>
      <c r="G178" s="122"/>
      <c r="H178" s="122"/>
      <c r="I178" s="122"/>
      <c r="J178" s="122"/>
      <c r="K178" s="122"/>
      <c r="L178" s="122"/>
      <c r="M178" s="122"/>
      <c r="N178" s="122"/>
      <c r="O178" s="122"/>
      <c r="P178" s="122"/>
      <c r="Q178" s="122"/>
      <c r="R178" s="122"/>
      <c r="S178" s="122"/>
      <c r="T178" s="122"/>
    </row>
    <row r="179" spans="1:20">
      <c r="A179" s="122"/>
      <c r="B179" s="122"/>
      <c r="C179" s="122"/>
      <c r="D179" s="124"/>
      <c r="E179" s="125"/>
      <c r="F179" s="122"/>
      <c r="G179" s="122"/>
      <c r="H179" s="122"/>
      <c r="I179" s="122"/>
      <c r="J179" s="122"/>
      <c r="K179" s="122"/>
      <c r="L179" s="122"/>
      <c r="M179" s="122"/>
      <c r="N179" s="122"/>
      <c r="O179" s="122"/>
      <c r="P179" s="122"/>
      <c r="Q179" s="122"/>
      <c r="R179" s="122"/>
      <c r="S179" s="122"/>
      <c r="T179" s="122"/>
    </row>
    <row r="180" spans="1:20">
      <c r="A180" s="122"/>
      <c r="B180" s="122"/>
      <c r="C180" s="122"/>
      <c r="D180" s="124"/>
      <c r="E180" s="125"/>
      <c r="F180" s="122"/>
      <c r="G180" s="122"/>
      <c r="H180" s="122"/>
      <c r="I180" s="122"/>
      <c r="J180" s="122"/>
      <c r="K180" s="122"/>
      <c r="L180" s="122"/>
      <c r="M180" s="122"/>
      <c r="N180" s="122"/>
      <c r="O180" s="122"/>
      <c r="P180" s="122"/>
      <c r="Q180" s="122"/>
      <c r="R180" s="122"/>
      <c r="S180" s="122"/>
      <c r="T180" s="122"/>
    </row>
    <row r="181" spans="1:20">
      <c r="A181" s="122"/>
      <c r="B181" s="122"/>
      <c r="C181" s="122"/>
      <c r="D181" s="124"/>
      <c r="E181" s="125"/>
      <c r="F181" s="122"/>
      <c r="G181" s="122"/>
      <c r="H181" s="122"/>
      <c r="I181" s="122"/>
      <c r="J181" s="122"/>
      <c r="K181" s="122"/>
      <c r="L181" s="122"/>
      <c r="M181" s="122"/>
      <c r="N181" s="122"/>
      <c r="O181" s="122"/>
      <c r="P181" s="122"/>
      <c r="Q181" s="122"/>
      <c r="R181" s="122"/>
      <c r="S181" s="122"/>
      <c r="T181" s="122"/>
    </row>
    <row r="182" spans="1:20">
      <c r="A182" s="122"/>
      <c r="B182" s="122"/>
      <c r="C182" s="122"/>
      <c r="D182" s="124"/>
      <c r="E182" s="125"/>
      <c r="F182" s="122"/>
      <c r="G182" s="122"/>
      <c r="H182" s="122"/>
      <c r="I182" s="122"/>
      <c r="J182" s="122"/>
      <c r="K182" s="122"/>
      <c r="L182" s="122"/>
      <c r="M182" s="122"/>
      <c r="N182" s="122"/>
      <c r="O182" s="122"/>
      <c r="P182" s="122"/>
      <c r="Q182" s="122"/>
      <c r="R182" s="122"/>
      <c r="S182" s="122"/>
      <c r="T182" s="122"/>
    </row>
    <row r="183" spans="1:20">
      <c r="A183" s="122"/>
      <c r="B183" s="122"/>
      <c r="C183" s="122"/>
      <c r="D183" s="124"/>
      <c r="E183" s="125"/>
      <c r="F183" s="122"/>
      <c r="G183" s="122"/>
      <c r="H183" s="122"/>
      <c r="I183" s="122"/>
      <c r="J183" s="122"/>
      <c r="K183" s="122"/>
      <c r="L183" s="122"/>
      <c r="M183" s="122"/>
      <c r="N183" s="122"/>
      <c r="O183" s="122"/>
      <c r="P183" s="122"/>
      <c r="Q183" s="122"/>
      <c r="R183" s="122"/>
      <c r="S183" s="122"/>
      <c r="T183" s="122"/>
    </row>
    <row r="184" spans="1:20">
      <c r="A184" s="122"/>
      <c r="B184" s="122"/>
      <c r="C184" s="122"/>
      <c r="D184" s="124"/>
      <c r="E184" s="125"/>
      <c r="F184" s="122"/>
      <c r="G184" s="122"/>
      <c r="H184" s="122"/>
      <c r="I184" s="122"/>
      <c r="J184" s="122"/>
      <c r="K184" s="122"/>
      <c r="L184" s="122"/>
      <c r="M184" s="122"/>
      <c r="N184" s="122"/>
      <c r="O184" s="122"/>
      <c r="P184" s="122"/>
      <c r="Q184" s="122"/>
      <c r="R184" s="122"/>
      <c r="S184" s="122"/>
      <c r="T184" s="122"/>
    </row>
    <row r="185" spans="1:20">
      <c r="A185" s="122"/>
      <c r="B185" s="122"/>
      <c r="C185" s="122"/>
      <c r="D185" s="124"/>
      <c r="E185" s="125"/>
      <c r="F185" s="122"/>
      <c r="G185" s="122"/>
      <c r="H185" s="122"/>
      <c r="I185" s="122"/>
      <c r="J185" s="122"/>
      <c r="K185" s="122"/>
      <c r="L185" s="122"/>
      <c r="M185" s="122"/>
      <c r="N185" s="122"/>
      <c r="O185" s="122"/>
      <c r="P185" s="122"/>
      <c r="Q185" s="122"/>
      <c r="R185" s="122"/>
      <c r="S185" s="122"/>
      <c r="T185" s="122"/>
    </row>
    <row r="186" spans="1:20">
      <c r="A186" s="122"/>
      <c r="B186" s="122"/>
      <c r="C186" s="122"/>
      <c r="D186" s="124"/>
      <c r="E186" s="125"/>
      <c r="F186" s="122"/>
      <c r="G186" s="122"/>
      <c r="H186" s="122"/>
      <c r="I186" s="122"/>
      <c r="J186" s="122"/>
      <c r="K186" s="122"/>
      <c r="L186" s="122"/>
      <c r="M186" s="122"/>
      <c r="N186" s="122"/>
      <c r="O186" s="122"/>
      <c r="P186" s="122"/>
      <c r="Q186" s="122"/>
      <c r="R186" s="122"/>
      <c r="S186" s="122"/>
      <c r="T186" s="122"/>
    </row>
    <row r="187" spans="1:20">
      <c r="A187" s="122"/>
      <c r="B187" s="122"/>
      <c r="C187" s="122"/>
      <c r="D187" s="124"/>
      <c r="E187" s="125"/>
      <c r="F187" s="122"/>
      <c r="G187" s="122"/>
      <c r="H187" s="122"/>
      <c r="I187" s="122"/>
      <c r="J187" s="122"/>
      <c r="K187" s="122"/>
      <c r="L187" s="122"/>
      <c r="M187" s="122"/>
      <c r="N187" s="122"/>
      <c r="O187" s="122"/>
      <c r="P187" s="122"/>
      <c r="Q187" s="122"/>
      <c r="R187" s="122"/>
      <c r="S187" s="122"/>
      <c r="T187" s="122"/>
    </row>
    <row r="188" spans="1:20">
      <c r="A188" s="122"/>
      <c r="B188" s="122"/>
      <c r="C188" s="122"/>
      <c r="D188" s="124"/>
      <c r="E188" s="125"/>
      <c r="F188" s="122"/>
      <c r="G188" s="122"/>
      <c r="H188" s="122"/>
      <c r="I188" s="122"/>
      <c r="J188" s="122"/>
      <c r="K188" s="122"/>
      <c r="L188" s="122"/>
      <c r="M188" s="122"/>
      <c r="N188" s="122"/>
      <c r="O188" s="122"/>
      <c r="P188" s="122"/>
      <c r="Q188" s="122"/>
      <c r="R188" s="122"/>
      <c r="S188" s="122"/>
      <c r="T188" s="122"/>
    </row>
    <row r="189" spans="1:20">
      <c r="A189" s="122"/>
      <c r="B189" s="122"/>
      <c r="C189" s="122"/>
      <c r="D189" s="124"/>
      <c r="E189" s="125"/>
      <c r="F189" s="122"/>
      <c r="G189" s="122"/>
      <c r="H189" s="122"/>
      <c r="I189" s="122"/>
      <c r="J189" s="122"/>
      <c r="K189" s="122"/>
      <c r="L189" s="122"/>
      <c r="M189" s="122"/>
      <c r="N189" s="122"/>
      <c r="O189" s="122"/>
      <c r="P189" s="122"/>
      <c r="Q189" s="122"/>
      <c r="R189" s="122"/>
      <c r="S189" s="122"/>
      <c r="T189" s="122"/>
    </row>
    <row r="190" spans="1:20">
      <c r="A190" s="122"/>
      <c r="B190" s="122"/>
      <c r="C190" s="122"/>
      <c r="D190" s="124"/>
      <c r="E190" s="125"/>
      <c r="F190" s="122"/>
      <c r="G190" s="122"/>
      <c r="H190" s="122"/>
      <c r="I190" s="122"/>
      <c r="J190" s="122"/>
      <c r="K190" s="122"/>
      <c r="L190" s="122"/>
      <c r="M190" s="122"/>
      <c r="N190" s="122"/>
      <c r="O190" s="122"/>
      <c r="P190" s="122"/>
      <c r="Q190" s="122"/>
      <c r="R190" s="122"/>
      <c r="S190" s="122"/>
      <c r="T190" s="122"/>
    </row>
    <row r="191" spans="1:20">
      <c r="A191" s="122"/>
      <c r="B191" s="122"/>
      <c r="C191" s="122"/>
      <c r="D191" s="124"/>
      <c r="E191" s="125"/>
      <c r="F191" s="122"/>
      <c r="G191" s="122"/>
      <c r="H191" s="122"/>
      <c r="I191" s="122"/>
      <c r="J191" s="122"/>
      <c r="K191" s="122"/>
      <c r="L191" s="122"/>
      <c r="M191" s="122"/>
      <c r="N191" s="122"/>
      <c r="O191" s="122"/>
      <c r="P191" s="122"/>
      <c r="Q191" s="122"/>
      <c r="R191" s="122"/>
      <c r="S191" s="122"/>
      <c r="T191" s="122"/>
    </row>
    <row r="192" spans="1:20">
      <c r="A192" s="122"/>
      <c r="B192" s="122"/>
      <c r="C192" s="122"/>
      <c r="D192" s="124"/>
      <c r="E192" s="125"/>
      <c r="F192" s="122"/>
      <c r="G192" s="122"/>
      <c r="H192" s="122"/>
      <c r="I192" s="122"/>
      <c r="J192" s="122"/>
      <c r="K192" s="122"/>
      <c r="L192" s="122"/>
      <c r="M192" s="122"/>
      <c r="N192" s="122"/>
      <c r="O192" s="122"/>
      <c r="P192" s="122"/>
      <c r="Q192" s="122"/>
      <c r="R192" s="122"/>
      <c r="S192" s="122"/>
      <c r="T192" s="122"/>
    </row>
    <row r="193" spans="1:20">
      <c r="A193" s="122"/>
      <c r="B193" s="122"/>
      <c r="C193" s="122"/>
      <c r="D193" s="124"/>
      <c r="E193" s="125"/>
      <c r="F193" s="122"/>
      <c r="G193" s="122"/>
      <c r="H193" s="122"/>
      <c r="I193" s="122"/>
      <c r="J193" s="122"/>
      <c r="K193" s="122"/>
      <c r="L193" s="122"/>
      <c r="M193" s="122"/>
      <c r="N193" s="122"/>
      <c r="O193" s="122"/>
      <c r="P193" s="122"/>
      <c r="Q193" s="122"/>
      <c r="R193" s="122"/>
      <c r="S193" s="122"/>
      <c r="T193" s="122"/>
    </row>
    <row r="194" spans="1:20">
      <c r="A194" s="122"/>
      <c r="B194" s="122"/>
      <c r="C194" s="122"/>
      <c r="D194" s="124"/>
      <c r="E194" s="125"/>
      <c r="F194" s="122"/>
      <c r="G194" s="122"/>
      <c r="H194" s="122"/>
      <c r="I194" s="122"/>
      <c r="J194" s="122"/>
      <c r="K194" s="122"/>
      <c r="L194" s="122"/>
      <c r="M194" s="122"/>
      <c r="N194" s="122"/>
      <c r="O194" s="122"/>
      <c r="P194" s="122"/>
      <c r="Q194" s="122"/>
      <c r="R194" s="122"/>
      <c r="S194" s="122"/>
      <c r="T194" s="122"/>
    </row>
    <row r="195" spans="1:20">
      <c r="A195" s="122"/>
      <c r="B195" s="122"/>
      <c r="C195" s="122"/>
      <c r="D195" s="124"/>
      <c r="E195" s="125"/>
      <c r="F195" s="122"/>
      <c r="G195" s="122"/>
      <c r="H195" s="122"/>
      <c r="I195" s="122"/>
      <c r="J195" s="122"/>
      <c r="K195" s="122"/>
      <c r="L195" s="122"/>
      <c r="M195" s="122"/>
      <c r="N195" s="122"/>
      <c r="O195" s="122"/>
      <c r="P195" s="122"/>
      <c r="Q195" s="122"/>
      <c r="R195" s="122"/>
      <c r="S195" s="122"/>
      <c r="T195" s="122"/>
    </row>
    <row r="196" spans="1:20">
      <c r="G196" s="122"/>
      <c r="H196" s="122"/>
      <c r="I196" s="122"/>
      <c r="J196" s="122"/>
      <c r="K196" s="122"/>
      <c r="L196" s="122"/>
      <c r="M196" s="122"/>
      <c r="N196" s="122"/>
      <c r="O196" s="122"/>
      <c r="P196" s="122"/>
      <c r="Q196" s="122"/>
      <c r="R196" s="122"/>
      <c r="S196" s="122"/>
      <c r="T196" s="122"/>
    </row>
    <row r="197" spans="1:20">
      <c r="G197" s="122"/>
      <c r="H197" s="122"/>
      <c r="I197" s="122"/>
      <c r="J197" s="122"/>
      <c r="K197" s="122"/>
      <c r="L197" s="122"/>
      <c r="M197" s="122"/>
      <c r="N197" s="122"/>
      <c r="O197" s="122"/>
      <c r="P197" s="122"/>
      <c r="Q197" s="122"/>
      <c r="R197" s="122"/>
      <c r="S197" s="122"/>
      <c r="T197" s="122"/>
    </row>
  </sheetData>
  <mergeCells count="3">
    <mergeCell ref="A3:F3"/>
    <mergeCell ref="A2:F2"/>
    <mergeCell ref="A4:F4"/>
  </mergeCells>
  <printOptions horizontalCentered="1"/>
  <pageMargins left="0.39370078740157483" right="0.39370078740157483" top="0.39370078740157483" bottom="0.39370078740157483" header="0.51181102362204722" footer="0.51181102362204722"/>
  <pageSetup paperSize="9" scale="72" orientation="portrait" r:id="rId1"/>
  <headerFooter alignWithMargins="0"/>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8"/>
  <sheetViews>
    <sheetView workbookViewId="0"/>
  </sheetViews>
  <sheetFormatPr defaultColWidth="9.140625" defaultRowHeight="12.75"/>
  <cols>
    <col min="1" max="1" width="16.7109375" style="100" customWidth="1"/>
    <col min="2" max="2" width="12.140625" style="92" customWidth="1"/>
    <col min="3" max="3" width="14.42578125" style="92" customWidth="1"/>
    <col min="4" max="4" width="21.5703125" style="92" customWidth="1"/>
    <col min="5" max="5" width="17.42578125" style="92" customWidth="1"/>
    <col min="6" max="6" width="14.5703125" style="92" customWidth="1"/>
    <col min="7" max="7" width="16" style="92" customWidth="1"/>
    <col min="8" max="8" width="15.140625" style="92" customWidth="1"/>
    <col min="9" max="9" width="12.7109375" style="92" customWidth="1"/>
    <col min="10" max="16384" width="9.140625" style="92"/>
  </cols>
  <sheetData>
    <row r="1" spans="1:8">
      <c r="H1" s="87" t="s">
        <v>735</v>
      </c>
    </row>
    <row r="2" spans="1:8" s="88" customFormat="1">
      <c r="A2" s="101"/>
      <c r="D2" s="93"/>
      <c r="E2" s="94"/>
    </row>
    <row r="3" spans="1:8" s="88" customFormat="1">
      <c r="A3" s="160" t="s">
        <v>30</v>
      </c>
      <c r="B3" s="160"/>
      <c r="C3" s="160"/>
      <c r="D3" s="160"/>
      <c r="E3" s="160"/>
      <c r="F3" s="161"/>
      <c r="G3" s="161"/>
      <c r="H3" s="161"/>
    </row>
    <row r="4" spans="1:8" s="88" customFormat="1" ht="28.5" customHeight="1">
      <c r="A4" s="153" t="s">
        <v>736</v>
      </c>
      <c r="B4" s="153"/>
      <c r="C4" s="153"/>
      <c r="D4" s="153"/>
      <c r="E4" s="153"/>
      <c r="F4" s="162"/>
      <c r="G4" s="162"/>
      <c r="H4" s="162"/>
    </row>
    <row r="5" spans="1:8" s="88" customFormat="1">
      <c r="A5" s="155" t="s">
        <v>842</v>
      </c>
      <c r="B5" s="155"/>
      <c r="C5" s="155"/>
      <c r="D5" s="155"/>
      <c r="E5" s="155"/>
      <c r="F5" s="163"/>
      <c r="G5" s="163"/>
      <c r="H5" s="163"/>
    </row>
    <row r="6" spans="1:8">
      <c r="A6" s="128"/>
      <c r="B6" s="129"/>
      <c r="C6" s="130"/>
      <c r="D6" s="130"/>
      <c r="E6" s="131"/>
      <c r="F6" s="132"/>
      <c r="G6" s="132"/>
      <c r="H6" s="132"/>
    </row>
    <row r="7" spans="1:8" ht="66" customHeight="1">
      <c r="A7" s="75" t="s">
        <v>155</v>
      </c>
      <c r="B7" s="75" t="s">
        <v>156</v>
      </c>
      <c r="C7" s="75" t="s">
        <v>775</v>
      </c>
      <c r="D7" s="75" t="s">
        <v>776</v>
      </c>
      <c r="E7" s="75" t="s">
        <v>769</v>
      </c>
      <c r="F7" s="89" t="s">
        <v>90</v>
      </c>
      <c r="G7" s="90" t="s">
        <v>91</v>
      </c>
      <c r="H7" s="91" t="s">
        <v>92</v>
      </c>
    </row>
    <row r="8" spans="1:8" s="96" customFormat="1">
      <c r="A8" s="75">
        <v>1</v>
      </c>
      <c r="B8" s="75">
        <v>2</v>
      </c>
      <c r="C8" s="75">
        <v>3</v>
      </c>
      <c r="D8" s="75">
        <v>4</v>
      </c>
      <c r="E8" s="75">
        <v>5</v>
      </c>
      <c r="F8" s="95">
        <v>6</v>
      </c>
      <c r="G8" s="95">
        <v>7</v>
      </c>
      <c r="H8" s="95">
        <v>8</v>
      </c>
    </row>
    <row r="9" spans="1:8">
      <c r="A9" s="156" t="s">
        <v>157</v>
      </c>
      <c r="B9" s="157"/>
      <c r="C9" s="157"/>
      <c r="D9" s="157"/>
      <c r="E9" s="157"/>
      <c r="F9" s="158"/>
      <c r="G9" s="158"/>
      <c r="H9" s="159"/>
    </row>
    <row r="10" spans="1:8">
      <c r="A10" s="164" t="s">
        <v>158</v>
      </c>
      <c r="B10" s="165"/>
      <c r="C10" s="165"/>
      <c r="D10" s="165"/>
      <c r="E10" s="165"/>
      <c r="F10" s="158"/>
      <c r="G10" s="158"/>
      <c r="H10" s="159"/>
    </row>
    <row r="11" spans="1:8" ht="51">
      <c r="A11" s="64" t="s">
        <v>159</v>
      </c>
      <c r="B11" s="65" t="s">
        <v>160</v>
      </c>
      <c r="C11" s="64" t="s">
        <v>161</v>
      </c>
      <c r="D11" s="64">
        <v>250</v>
      </c>
      <c r="E11" s="64" t="s">
        <v>162</v>
      </c>
      <c r="F11" s="76">
        <f t="shared" ref="F11:F74" si="0">+D11*0.8</f>
        <v>200</v>
      </c>
      <c r="G11" s="76">
        <v>138</v>
      </c>
      <c r="H11" s="76">
        <f>+F11-G11</f>
        <v>62</v>
      </c>
    </row>
    <row r="12" spans="1:8" ht="51">
      <c r="A12" s="64" t="s">
        <v>163</v>
      </c>
      <c r="B12" s="65" t="s">
        <v>160</v>
      </c>
      <c r="C12" s="64" t="s">
        <v>161</v>
      </c>
      <c r="D12" s="64">
        <v>160</v>
      </c>
      <c r="E12" s="64" t="s">
        <v>164</v>
      </c>
      <c r="F12" s="76">
        <f t="shared" si="0"/>
        <v>128</v>
      </c>
      <c r="G12" s="76">
        <v>60</v>
      </c>
      <c r="H12" s="76">
        <f t="shared" ref="H12:H75" si="1">+F12-G12</f>
        <v>68</v>
      </c>
    </row>
    <row r="13" spans="1:8" ht="51">
      <c r="A13" s="64" t="s">
        <v>165</v>
      </c>
      <c r="B13" s="65" t="s">
        <v>160</v>
      </c>
      <c r="C13" s="64" t="s">
        <v>161</v>
      </c>
      <c r="D13" s="64">
        <v>250</v>
      </c>
      <c r="E13" s="64" t="s">
        <v>162</v>
      </c>
      <c r="F13" s="76">
        <f t="shared" si="0"/>
        <v>200</v>
      </c>
      <c r="G13" s="76">
        <v>111</v>
      </c>
      <c r="H13" s="76">
        <f t="shared" si="1"/>
        <v>89</v>
      </c>
    </row>
    <row r="14" spans="1:8" ht="51">
      <c r="A14" s="64" t="s">
        <v>166</v>
      </c>
      <c r="B14" s="65" t="s">
        <v>160</v>
      </c>
      <c r="C14" s="64" t="s">
        <v>161</v>
      </c>
      <c r="D14" s="64">
        <v>400</v>
      </c>
      <c r="E14" s="64" t="s">
        <v>167</v>
      </c>
      <c r="F14" s="76">
        <f t="shared" si="0"/>
        <v>320</v>
      </c>
      <c r="G14" s="76">
        <v>183</v>
      </c>
      <c r="H14" s="76">
        <f t="shared" si="1"/>
        <v>137</v>
      </c>
    </row>
    <row r="15" spans="1:8" ht="51">
      <c r="A15" s="64" t="s">
        <v>168</v>
      </c>
      <c r="B15" s="65" t="s">
        <v>160</v>
      </c>
      <c r="C15" s="64" t="s">
        <v>161</v>
      </c>
      <c r="D15" s="64">
        <v>100</v>
      </c>
      <c r="E15" s="64" t="s">
        <v>169</v>
      </c>
      <c r="F15" s="76">
        <f t="shared" si="0"/>
        <v>80</v>
      </c>
      <c r="G15" s="76">
        <v>54</v>
      </c>
      <c r="H15" s="76">
        <f t="shared" si="1"/>
        <v>26</v>
      </c>
    </row>
    <row r="16" spans="1:8" ht="51">
      <c r="A16" s="64" t="s">
        <v>170</v>
      </c>
      <c r="B16" s="65" t="s">
        <v>160</v>
      </c>
      <c r="C16" s="64" t="s">
        <v>161</v>
      </c>
      <c r="D16" s="64">
        <v>400</v>
      </c>
      <c r="E16" s="64" t="s">
        <v>167</v>
      </c>
      <c r="F16" s="76">
        <f t="shared" si="0"/>
        <v>320</v>
      </c>
      <c r="G16" s="76">
        <v>196</v>
      </c>
      <c r="H16" s="76">
        <f t="shared" si="1"/>
        <v>124</v>
      </c>
    </row>
    <row r="17" spans="1:8" ht="51">
      <c r="A17" s="64" t="s">
        <v>171</v>
      </c>
      <c r="B17" s="65" t="s">
        <v>160</v>
      </c>
      <c r="C17" s="64" t="s">
        <v>161</v>
      </c>
      <c r="D17" s="64">
        <v>250</v>
      </c>
      <c r="E17" s="64" t="s">
        <v>162</v>
      </c>
      <c r="F17" s="76">
        <f t="shared" si="0"/>
        <v>200</v>
      </c>
      <c r="G17" s="76">
        <v>89</v>
      </c>
      <c r="H17" s="76">
        <f t="shared" si="1"/>
        <v>111</v>
      </c>
    </row>
    <row r="18" spans="1:8" ht="51">
      <c r="A18" s="64" t="s">
        <v>172</v>
      </c>
      <c r="B18" s="65" t="s">
        <v>160</v>
      </c>
      <c r="C18" s="64" t="s">
        <v>161</v>
      </c>
      <c r="D18" s="64">
        <v>250</v>
      </c>
      <c r="E18" s="64" t="s">
        <v>162</v>
      </c>
      <c r="F18" s="76">
        <f t="shared" si="0"/>
        <v>200</v>
      </c>
      <c r="G18" s="76">
        <v>77</v>
      </c>
      <c r="H18" s="76">
        <f t="shared" si="1"/>
        <v>123</v>
      </c>
    </row>
    <row r="19" spans="1:8" ht="51">
      <c r="A19" s="64" t="s">
        <v>173</v>
      </c>
      <c r="B19" s="65" t="s">
        <v>160</v>
      </c>
      <c r="C19" s="64" t="s">
        <v>161</v>
      </c>
      <c r="D19" s="64">
        <v>250</v>
      </c>
      <c r="E19" s="64" t="s">
        <v>162</v>
      </c>
      <c r="F19" s="76">
        <f t="shared" si="0"/>
        <v>200</v>
      </c>
      <c r="G19" s="76">
        <v>127</v>
      </c>
      <c r="H19" s="76">
        <f t="shared" si="1"/>
        <v>73</v>
      </c>
    </row>
    <row r="20" spans="1:8" ht="51">
      <c r="A20" s="64" t="s">
        <v>174</v>
      </c>
      <c r="B20" s="65" t="s">
        <v>160</v>
      </c>
      <c r="C20" s="64" t="s">
        <v>161</v>
      </c>
      <c r="D20" s="64">
        <v>100</v>
      </c>
      <c r="E20" s="64" t="s">
        <v>169</v>
      </c>
      <c r="F20" s="76">
        <f t="shared" si="0"/>
        <v>80</v>
      </c>
      <c r="G20" s="76">
        <v>32</v>
      </c>
      <c r="H20" s="76">
        <f t="shared" si="1"/>
        <v>48</v>
      </c>
    </row>
    <row r="21" spans="1:8" ht="51">
      <c r="A21" s="64" t="s">
        <v>175</v>
      </c>
      <c r="B21" s="65" t="s">
        <v>160</v>
      </c>
      <c r="C21" s="64" t="s">
        <v>161</v>
      </c>
      <c r="D21" s="64">
        <v>100</v>
      </c>
      <c r="E21" s="64" t="s">
        <v>169</v>
      </c>
      <c r="F21" s="76">
        <f t="shared" si="0"/>
        <v>80</v>
      </c>
      <c r="G21" s="76">
        <v>44</v>
      </c>
      <c r="H21" s="76">
        <f t="shared" si="1"/>
        <v>36</v>
      </c>
    </row>
    <row r="22" spans="1:8" ht="51">
      <c r="A22" s="64" t="s">
        <v>176</v>
      </c>
      <c r="B22" s="65" t="s">
        <v>160</v>
      </c>
      <c r="C22" s="64" t="s">
        <v>161</v>
      </c>
      <c r="D22" s="64">
        <v>160</v>
      </c>
      <c r="E22" s="64" t="s">
        <v>164</v>
      </c>
      <c r="F22" s="76">
        <f t="shared" si="0"/>
        <v>128</v>
      </c>
      <c r="G22" s="76">
        <v>87</v>
      </c>
      <c r="H22" s="76">
        <f t="shared" si="1"/>
        <v>41</v>
      </c>
    </row>
    <row r="23" spans="1:8" ht="51">
      <c r="A23" s="64" t="s">
        <v>177</v>
      </c>
      <c r="B23" s="65" t="s">
        <v>160</v>
      </c>
      <c r="C23" s="64" t="s">
        <v>161</v>
      </c>
      <c r="D23" s="64">
        <v>250</v>
      </c>
      <c r="E23" s="64" t="s">
        <v>162</v>
      </c>
      <c r="F23" s="76">
        <f t="shared" si="0"/>
        <v>200</v>
      </c>
      <c r="G23" s="76">
        <v>102</v>
      </c>
      <c r="H23" s="76">
        <f t="shared" si="1"/>
        <v>98</v>
      </c>
    </row>
    <row r="24" spans="1:8" ht="51">
      <c r="A24" s="64" t="s">
        <v>178</v>
      </c>
      <c r="B24" s="65" t="s">
        <v>160</v>
      </c>
      <c r="C24" s="64" t="s">
        <v>161</v>
      </c>
      <c r="D24" s="64">
        <v>250</v>
      </c>
      <c r="E24" s="64" t="s">
        <v>162</v>
      </c>
      <c r="F24" s="76">
        <f t="shared" si="0"/>
        <v>200</v>
      </c>
      <c r="G24" s="76">
        <v>134</v>
      </c>
      <c r="H24" s="76">
        <f t="shared" si="1"/>
        <v>66</v>
      </c>
    </row>
    <row r="25" spans="1:8" ht="51">
      <c r="A25" s="64" t="s">
        <v>179</v>
      </c>
      <c r="B25" s="65" t="s">
        <v>160</v>
      </c>
      <c r="C25" s="64" t="s">
        <v>161</v>
      </c>
      <c r="D25" s="64">
        <v>100</v>
      </c>
      <c r="E25" s="64" t="s">
        <v>169</v>
      </c>
      <c r="F25" s="76">
        <f t="shared" si="0"/>
        <v>80</v>
      </c>
      <c r="G25" s="76">
        <v>41</v>
      </c>
      <c r="H25" s="76">
        <f t="shared" si="1"/>
        <v>39</v>
      </c>
    </row>
    <row r="26" spans="1:8" ht="51">
      <c r="A26" s="64" t="s">
        <v>180</v>
      </c>
      <c r="B26" s="65" t="s">
        <v>160</v>
      </c>
      <c r="C26" s="64" t="s">
        <v>161</v>
      </c>
      <c r="D26" s="64">
        <v>250</v>
      </c>
      <c r="E26" s="64" t="s">
        <v>162</v>
      </c>
      <c r="F26" s="76">
        <f t="shared" si="0"/>
        <v>200</v>
      </c>
      <c r="G26" s="76">
        <v>164</v>
      </c>
      <c r="H26" s="76">
        <f t="shared" si="1"/>
        <v>36</v>
      </c>
    </row>
    <row r="27" spans="1:8" ht="51">
      <c r="A27" s="64" t="s">
        <v>181</v>
      </c>
      <c r="B27" s="65" t="s">
        <v>160</v>
      </c>
      <c r="C27" s="64" t="s">
        <v>161</v>
      </c>
      <c r="D27" s="64">
        <v>160</v>
      </c>
      <c r="E27" s="64" t="s">
        <v>164</v>
      </c>
      <c r="F27" s="76">
        <f t="shared" si="0"/>
        <v>128</v>
      </c>
      <c r="G27" s="76">
        <v>85</v>
      </c>
      <c r="H27" s="76">
        <f t="shared" si="1"/>
        <v>43</v>
      </c>
    </row>
    <row r="28" spans="1:8" ht="51">
      <c r="A28" s="64" t="s">
        <v>182</v>
      </c>
      <c r="B28" s="65" t="s">
        <v>160</v>
      </c>
      <c r="C28" s="64" t="s">
        <v>161</v>
      </c>
      <c r="D28" s="64">
        <v>160</v>
      </c>
      <c r="E28" s="64" t="s">
        <v>164</v>
      </c>
      <c r="F28" s="76">
        <f t="shared" si="0"/>
        <v>128</v>
      </c>
      <c r="G28" s="76">
        <v>66</v>
      </c>
      <c r="H28" s="76">
        <f t="shared" si="1"/>
        <v>62</v>
      </c>
    </row>
    <row r="29" spans="1:8" ht="51">
      <c r="A29" s="64" t="s">
        <v>183</v>
      </c>
      <c r="B29" s="65" t="s">
        <v>160</v>
      </c>
      <c r="C29" s="64" t="s">
        <v>161</v>
      </c>
      <c r="D29" s="64">
        <v>160</v>
      </c>
      <c r="E29" s="64" t="s">
        <v>164</v>
      </c>
      <c r="F29" s="76">
        <f t="shared" si="0"/>
        <v>128</v>
      </c>
      <c r="G29" s="76">
        <v>41</v>
      </c>
      <c r="H29" s="76">
        <f t="shared" si="1"/>
        <v>87</v>
      </c>
    </row>
    <row r="30" spans="1:8" ht="51">
      <c r="A30" s="64" t="s">
        <v>184</v>
      </c>
      <c r="B30" s="65" t="s">
        <v>160</v>
      </c>
      <c r="C30" s="64" t="s">
        <v>161</v>
      </c>
      <c r="D30" s="64">
        <v>100</v>
      </c>
      <c r="E30" s="64" t="s">
        <v>169</v>
      </c>
      <c r="F30" s="76">
        <f t="shared" si="0"/>
        <v>80</v>
      </c>
      <c r="G30" s="76">
        <v>38</v>
      </c>
      <c r="H30" s="76">
        <f t="shared" si="1"/>
        <v>42</v>
      </c>
    </row>
    <row r="31" spans="1:8" ht="51">
      <c r="A31" s="64" t="s">
        <v>185</v>
      </c>
      <c r="B31" s="65" t="s">
        <v>160</v>
      </c>
      <c r="C31" s="64" t="s">
        <v>161</v>
      </c>
      <c r="D31" s="64">
        <v>250</v>
      </c>
      <c r="E31" s="64" t="s">
        <v>162</v>
      </c>
      <c r="F31" s="76">
        <f t="shared" si="0"/>
        <v>200</v>
      </c>
      <c r="G31" s="76">
        <v>103</v>
      </c>
      <c r="H31" s="76">
        <f t="shared" si="1"/>
        <v>97</v>
      </c>
    </row>
    <row r="32" spans="1:8" ht="51">
      <c r="A32" s="64" t="s">
        <v>186</v>
      </c>
      <c r="B32" s="65" t="s">
        <v>160</v>
      </c>
      <c r="C32" s="64" t="s">
        <v>161</v>
      </c>
      <c r="D32" s="64">
        <v>160</v>
      </c>
      <c r="E32" s="64" t="s">
        <v>164</v>
      </c>
      <c r="F32" s="76">
        <f t="shared" si="0"/>
        <v>128</v>
      </c>
      <c r="G32" s="76">
        <v>91</v>
      </c>
      <c r="H32" s="76">
        <f t="shared" si="1"/>
        <v>37</v>
      </c>
    </row>
    <row r="33" spans="1:8" ht="51">
      <c r="A33" s="64" t="s">
        <v>187</v>
      </c>
      <c r="B33" s="65" t="s">
        <v>160</v>
      </c>
      <c r="C33" s="64" t="s">
        <v>161</v>
      </c>
      <c r="D33" s="64">
        <v>160</v>
      </c>
      <c r="E33" s="64" t="s">
        <v>164</v>
      </c>
      <c r="F33" s="76">
        <f t="shared" si="0"/>
        <v>128</v>
      </c>
      <c r="G33" s="76">
        <v>60</v>
      </c>
      <c r="H33" s="76">
        <f t="shared" si="1"/>
        <v>68</v>
      </c>
    </row>
    <row r="34" spans="1:8" ht="51">
      <c r="A34" s="64" t="s">
        <v>188</v>
      </c>
      <c r="B34" s="65" t="s">
        <v>160</v>
      </c>
      <c r="C34" s="64" t="s">
        <v>161</v>
      </c>
      <c r="D34" s="64">
        <v>100</v>
      </c>
      <c r="E34" s="64" t="s">
        <v>169</v>
      </c>
      <c r="F34" s="76">
        <f t="shared" si="0"/>
        <v>80</v>
      </c>
      <c r="G34" s="76">
        <v>46</v>
      </c>
      <c r="H34" s="76">
        <f t="shared" si="1"/>
        <v>34</v>
      </c>
    </row>
    <row r="35" spans="1:8" ht="51">
      <c r="A35" s="64" t="s">
        <v>189</v>
      </c>
      <c r="B35" s="65" t="s">
        <v>160</v>
      </c>
      <c r="C35" s="64" t="s">
        <v>161</v>
      </c>
      <c r="D35" s="64">
        <v>160</v>
      </c>
      <c r="E35" s="64" t="s">
        <v>164</v>
      </c>
      <c r="F35" s="76">
        <f t="shared" si="0"/>
        <v>128</v>
      </c>
      <c r="G35" s="76">
        <v>88</v>
      </c>
      <c r="H35" s="76">
        <f t="shared" si="1"/>
        <v>40</v>
      </c>
    </row>
    <row r="36" spans="1:8" ht="51">
      <c r="A36" s="64" t="s">
        <v>190</v>
      </c>
      <c r="B36" s="65" t="s">
        <v>160</v>
      </c>
      <c r="C36" s="64" t="s">
        <v>161</v>
      </c>
      <c r="D36" s="64">
        <v>160</v>
      </c>
      <c r="E36" s="64" t="s">
        <v>164</v>
      </c>
      <c r="F36" s="76">
        <f t="shared" si="0"/>
        <v>128</v>
      </c>
      <c r="G36" s="76">
        <v>74</v>
      </c>
      <c r="H36" s="76">
        <f t="shared" si="1"/>
        <v>54</v>
      </c>
    </row>
    <row r="37" spans="1:8" ht="51">
      <c r="A37" s="64" t="s">
        <v>191</v>
      </c>
      <c r="B37" s="65" t="s">
        <v>160</v>
      </c>
      <c r="C37" s="64" t="s">
        <v>161</v>
      </c>
      <c r="D37" s="64">
        <v>63</v>
      </c>
      <c r="E37" s="64" t="s">
        <v>192</v>
      </c>
      <c r="F37" s="76">
        <f t="shared" si="0"/>
        <v>50.400000000000006</v>
      </c>
      <c r="G37" s="76">
        <v>24</v>
      </c>
      <c r="H37" s="76">
        <f t="shared" si="1"/>
        <v>26.400000000000006</v>
      </c>
    </row>
    <row r="38" spans="1:8" ht="51">
      <c r="A38" s="64" t="s">
        <v>193</v>
      </c>
      <c r="B38" s="65" t="s">
        <v>160</v>
      </c>
      <c r="C38" s="64" t="s">
        <v>161</v>
      </c>
      <c r="D38" s="64">
        <v>63</v>
      </c>
      <c r="E38" s="64" t="s">
        <v>192</v>
      </c>
      <c r="F38" s="76">
        <f t="shared" si="0"/>
        <v>50.400000000000006</v>
      </c>
      <c r="G38" s="76">
        <v>21</v>
      </c>
      <c r="H38" s="76">
        <f t="shared" si="1"/>
        <v>29.400000000000006</v>
      </c>
    </row>
    <row r="39" spans="1:8" ht="51">
      <c r="A39" s="64" t="s">
        <v>194</v>
      </c>
      <c r="B39" s="65" t="s">
        <v>160</v>
      </c>
      <c r="C39" s="64" t="s">
        <v>161</v>
      </c>
      <c r="D39" s="64">
        <v>40</v>
      </c>
      <c r="E39" s="64" t="s">
        <v>195</v>
      </c>
      <c r="F39" s="76">
        <f t="shared" si="0"/>
        <v>32</v>
      </c>
      <c r="G39" s="76">
        <v>13</v>
      </c>
      <c r="H39" s="76">
        <f t="shared" si="1"/>
        <v>19</v>
      </c>
    </row>
    <row r="40" spans="1:8" ht="51">
      <c r="A40" s="64" t="s">
        <v>196</v>
      </c>
      <c r="B40" s="65" t="s">
        <v>160</v>
      </c>
      <c r="C40" s="64" t="s">
        <v>161</v>
      </c>
      <c r="D40" s="64">
        <v>400</v>
      </c>
      <c r="E40" s="64" t="s">
        <v>167</v>
      </c>
      <c r="F40" s="76">
        <f t="shared" si="0"/>
        <v>320</v>
      </c>
      <c r="G40" s="76">
        <v>201</v>
      </c>
      <c r="H40" s="76">
        <f t="shared" si="1"/>
        <v>119</v>
      </c>
    </row>
    <row r="41" spans="1:8" ht="51">
      <c r="A41" s="64" t="s">
        <v>197</v>
      </c>
      <c r="B41" s="65" t="s">
        <v>160</v>
      </c>
      <c r="C41" s="64" t="s">
        <v>161</v>
      </c>
      <c r="D41" s="64">
        <v>160</v>
      </c>
      <c r="E41" s="64" t="s">
        <v>164</v>
      </c>
      <c r="F41" s="76">
        <f t="shared" si="0"/>
        <v>128</v>
      </c>
      <c r="G41" s="76">
        <v>108</v>
      </c>
      <c r="H41" s="76">
        <f t="shared" si="1"/>
        <v>20</v>
      </c>
    </row>
    <row r="42" spans="1:8" ht="51">
      <c r="A42" s="64" t="s">
        <v>198</v>
      </c>
      <c r="B42" s="65" t="s">
        <v>160</v>
      </c>
      <c r="C42" s="64" t="s">
        <v>161</v>
      </c>
      <c r="D42" s="64">
        <v>160</v>
      </c>
      <c r="E42" s="64" t="s">
        <v>164</v>
      </c>
      <c r="F42" s="76">
        <f t="shared" si="0"/>
        <v>128</v>
      </c>
      <c r="G42" s="76">
        <v>64</v>
      </c>
      <c r="H42" s="76">
        <f t="shared" si="1"/>
        <v>64</v>
      </c>
    </row>
    <row r="43" spans="1:8" ht="51">
      <c r="A43" s="64" t="s">
        <v>199</v>
      </c>
      <c r="B43" s="65" t="s">
        <v>160</v>
      </c>
      <c r="C43" s="64" t="s">
        <v>161</v>
      </c>
      <c r="D43" s="64">
        <v>160</v>
      </c>
      <c r="E43" s="64" t="s">
        <v>164</v>
      </c>
      <c r="F43" s="76">
        <f t="shared" si="0"/>
        <v>128</v>
      </c>
      <c r="G43" s="76">
        <v>71</v>
      </c>
      <c r="H43" s="76">
        <f t="shared" si="1"/>
        <v>57</v>
      </c>
    </row>
    <row r="44" spans="1:8" ht="51">
      <c r="A44" s="64" t="s">
        <v>200</v>
      </c>
      <c r="B44" s="65" t="s">
        <v>160</v>
      </c>
      <c r="C44" s="64" t="s">
        <v>161</v>
      </c>
      <c r="D44" s="64">
        <v>250</v>
      </c>
      <c r="E44" s="64" t="s">
        <v>162</v>
      </c>
      <c r="F44" s="76">
        <f t="shared" si="0"/>
        <v>200</v>
      </c>
      <c r="G44" s="76">
        <v>54</v>
      </c>
      <c r="H44" s="76">
        <f t="shared" si="1"/>
        <v>146</v>
      </c>
    </row>
    <row r="45" spans="1:8" ht="51">
      <c r="A45" s="64" t="s">
        <v>201</v>
      </c>
      <c r="B45" s="65" t="s">
        <v>160</v>
      </c>
      <c r="C45" s="64" t="s">
        <v>161</v>
      </c>
      <c r="D45" s="64">
        <v>400</v>
      </c>
      <c r="E45" s="64" t="s">
        <v>167</v>
      </c>
      <c r="F45" s="76">
        <f t="shared" si="0"/>
        <v>320</v>
      </c>
      <c r="G45" s="76">
        <v>196</v>
      </c>
      <c r="H45" s="76">
        <f t="shared" si="1"/>
        <v>124</v>
      </c>
    </row>
    <row r="46" spans="1:8" ht="51">
      <c r="A46" s="64" t="s">
        <v>202</v>
      </c>
      <c r="B46" s="65" t="s">
        <v>160</v>
      </c>
      <c r="C46" s="64" t="s">
        <v>161</v>
      </c>
      <c r="D46" s="64">
        <v>250</v>
      </c>
      <c r="E46" s="64" t="s">
        <v>162</v>
      </c>
      <c r="F46" s="76">
        <f t="shared" si="0"/>
        <v>200</v>
      </c>
      <c r="G46" s="76">
        <v>131</v>
      </c>
      <c r="H46" s="76">
        <f t="shared" si="1"/>
        <v>69</v>
      </c>
    </row>
    <row r="47" spans="1:8" ht="51">
      <c r="A47" s="64" t="s">
        <v>203</v>
      </c>
      <c r="B47" s="65" t="s">
        <v>160</v>
      </c>
      <c r="C47" s="64" t="s">
        <v>161</v>
      </c>
      <c r="D47" s="64">
        <v>100</v>
      </c>
      <c r="E47" s="64" t="s">
        <v>169</v>
      </c>
      <c r="F47" s="76">
        <f t="shared" si="0"/>
        <v>80</v>
      </c>
      <c r="G47" s="76">
        <v>34</v>
      </c>
      <c r="H47" s="76">
        <f t="shared" si="1"/>
        <v>46</v>
      </c>
    </row>
    <row r="48" spans="1:8" ht="51">
      <c r="A48" s="64" t="s">
        <v>204</v>
      </c>
      <c r="B48" s="65" t="s">
        <v>160</v>
      </c>
      <c r="C48" s="64" t="s">
        <v>161</v>
      </c>
      <c r="D48" s="64">
        <v>250</v>
      </c>
      <c r="E48" s="64" t="s">
        <v>162</v>
      </c>
      <c r="F48" s="76">
        <f t="shared" si="0"/>
        <v>200</v>
      </c>
      <c r="G48" s="76">
        <v>88</v>
      </c>
      <c r="H48" s="76">
        <f t="shared" si="1"/>
        <v>112</v>
      </c>
    </row>
    <row r="49" spans="1:8" ht="51">
      <c r="A49" s="64" t="s">
        <v>205</v>
      </c>
      <c r="B49" s="65" t="s">
        <v>160</v>
      </c>
      <c r="C49" s="64" t="s">
        <v>161</v>
      </c>
      <c r="D49" s="64">
        <v>250</v>
      </c>
      <c r="E49" s="64" t="s">
        <v>162</v>
      </c>
      <c r="F49" s="76">
        <f t="shared" si="0"/>
        <v>200</v>
      </c>
      <c r="G49" s="76">
        <v>88</v>
      </c>
      <c r="H49" s="76">
        <f t="shared" si="1"/>
        <v>112</v>
      </c>
    </row>
    <row r="50" spans="1:8" ht="51">
      <c r="A50" s="64" t="s">
        <v>206</v>
      </c>
      <c r="B50" s="65" t="s">
        <v>160</v>
      </c>
      <c r="C50" s="64" t="s">
        <v>161</v>
      </c>
      <c r="D50" s="64">
        <v>63</v>
      </c>
      <c r="E50" s="64" t="s">
        <v>192</v>
      </c>
      <c r="F50" s="76">
        <f t="shared" si="0"/>
        <v>50.400000000000006</v>
      </c>
      <c r="G50" s="76">
        <v>22</v>
      </c>
      <c r="H50" s="76">
        <f t="shared" si="1"/>
        <v>28.400000000000006</v>
      </c>
    </row>
    <row r="51" spans="1:8" ht="51">
      <c r="A51" s="64" t="s">
        <v>207</v>
      </c>
      <c r="B51" s="65" t="s">
        <v>160</v>
      </c>
      <c r="C51" s="64" t="s">
        <v>161</v>
      </c>
      <c r="D51" s="64">
        <v>100</v>
      </c>
      <c r="E51" s="64" t="s">
        <v>169</v>
      </c>
      <c r="F51" s="76">
        <f t="shared" si="0"/>
        <v>80</v>
      </c>
      <c r="G51" s="76">
        <v>38</v>
      </c>
      <c r="H51" s="76">
        <f t="shared" si="1"/>
        <v>42</v>
      </c>
    </row>
    <row r="52" spans="1:8" ht="51">
      <c r="A52" s="64" t="s">
        <v>208</v>
      </c>
      <c r="B52" s="65" t="s">
        <v>160</v>
      </c>
      <c r="C52" s="64" t="s">
        <v>161</v>
      </c>
      <c r="D52" s="64">
        <v>25</v>
      </c>
      <c r="E52" s="64" t="s">
        <v>209</v>
      </c>
      <c r="F52" s="76">
        <f t="shared" si="0"/>
        <v>20</v>
      </c>
      <c r="G52" s="76">
        <v>5</v>
      </c>
      <c r="H52" s="76">
        <f t="shared" si="1"/>
        <v>15</v>
      </c>
    </row>
    <row r="53" spans="1:8" ht="51">
      <c r="A53" s="64" t="s">
        <v>210</v>
      </c>
      <c r="B53" s="65" t="s">
        <v>160</v>
      </c>
      <c r="C53" s="64" t="s">
        <v>161</v>
      </c>
      <c r="D53" s="64">
        <v>400</v>
      </c>
      <c r="E53" s="64" t="s">
        <v>167</v>
      </c>
      <c r="F53" s="76">
        <f t="shared" si="0"/>
        <v>320</v>
      </c>
      <c r="G53" s="76">
        <v>107</v>
      </c>
      <c r="H53" s="76">
        <f t="shared" si="1"/>
        <v>213</v>
      </c>
    </row>
    <row r="54" spans="1:8" ht="51">
      <c r="A54" s="64" t="s">
        <v>211</v>
      </c>
      <c r="B54" s="65" t="s">
        <v>160</v>
      </c>
      <c r="C54" s="64" t="s">
        <v>161</v>
      </c>
      <c r="D54" s="64">
        <v>400</v>
      </c>
      <c r="E54" s="64" t="s">
        <v>167</v>
      </c>
      <c r="F54" s="76">
        <f t="shared" si="0"/>
        <v>320</v>
      </c>
      <c r="G54" s="76">
        <v>198</v>
      </c>
      <c r="H54" s="76">
        <f t="shared" si="1"/>
        <v>122</v>
      </c>
    </row>
    <row r="55" spans="1:8" ht="51">
      <c r="A55" s="64" t="s">
        <v>212</v>
      </c>
      <c r="B55" s="65" t="s">
        <v>160</v>
      </c>
      <c r="C55" s="64" t="s">
        <v>161</v>
      </c>
      <c r="D55" s="64">
        <v>400</v>
      </c>
      <c r="E55" s="64" t="s">
        <v>167</v>
      </c>
      <c r="F55" s="76">
        <f t="shared" si="0"/>
        <v>320</v>
      </c>
      <c r="G55" s="76">
        <v>154</v>
      </c>
      <c r="H55" s="76">
        <f t="shared" si="1"/>
        <v>166</v>
      </c>
    </row>
    <row r="56" spans="1:8" ht="51">
      <c r="A56" s="64" t="s">
        <v>213</v>
      </c>
      <c r="B56" s="65" t="s">
        <v>160</v>
      </c>
      <c r="C56" s="64" t="s">
        <v>161</v>
      </c>
      <c r="D56" s="64">
        <v>630</v>
      </c>
      <c r="E56" s="64" t="s">
        <v>214</v>
      </c>
      <c r="F56" s="76">
        <f t="shared" si="0"/>
        <v>504</v>
      </c>
      <c r="G56" s="76">
        <v>388</v>
      </c>
      <c r="H56" s="76">
        <f t="shared" si="1"/>
        <v>116</v>
      </c>
    </row>
    <row r="57" spans="1:8" ht="51">
      <c r="A57" s="64" t="s">
        <v>215</v>
      </c>
      <c r="B57" s="65" t="s">
        <v>160</v>
      </c>
      <c r="C57" s="64" t="s">
        <v>161</v>
      </c>
      <c r="D57" s="64">
        <v>630</v>
      </c>
      <c r="E57" s="64" t="s">
        <v>214</v>
      </c>
      <c r="F57" s="76">
        <f t="shared" si="0"/>
        <v>504</v>
      </c>
      <c r="G57" s="76">
        <v>401</v>
      </c>
      <c r="H57" s="76">
        <f t="shared" si="1"/>
        <v>103</v>
      </c>
    </row>
    <row r="58" spans="1:8" ht="51">
      <c r="A58" s="64" t="s">
        <v>216</v>
      </c>
      <c r="B58" s="65" t="s">
        <v>160</v>
      </c>
      <c r="C58" s="64" t="s">
        <v>161</v>
      </c>
      <c r="D58" s="64">
        <v>400</v>
      </c>
      <c r="E58" s="64" t="s">
        <v>167</v>
      </c>
      <c r="F58" s="76">
        <f t="shared" si="0"/>
        <v>320</v>
      </c>
      <c r="G58" s="76">
        <v>198</v>
      </c>
      <c r="H58" s="76">
        <f t="shared" si="1"/>
        <v>122</v>
      </c>
    </row>
    <row r="59" spans="1:8" ht="51">
      <c r="A59" s="64" t="s">
        <v>217</v>
      </c>
      <c r="B59" s="65" t="s">
        <v>160</v>
      </c>
      <c r="C59" s="64" t="s">
        <v>161</v>
      </c>
      <c r="D59" s="64">
        <v>400</v>
      </c>
      <c r="E59" s="64" t="s">
        <v>218</v>
      </c>
      <c r="F59" s="76">
        <f t="shared" si="0"/>
        <v>320</v>
      </c>
      <c r="G59" s="76">
        <v>164</v>
      </c>
      <c r="H59" s="76">
        <f t="shared" si="1"/>
        <v>156</v>
      </c>
    </row>
    <row r="60" spans="1:8" ht="51">
      <c r="A60" s="64" t="s">
        <v>219</v>
      </c>
      <c r="B60" s="65" t="s">
        <v>160</v>
      </c>
      <c r="C60" s="64" t="s">
        <v>161</v>
      </c>
      <c r="D60" s="64">
        <v>100</v>
      </c>
      <c r="E60" s="64" t="s">
        <v>220</v>
      </c>
      <c r="F60" s="76">
        <f t="shared" si="0"/>
        <v>80</v>
      </c>
      <c r="G60" s="76">
        <v>60</v>
      </c>
      <c r="H60" s="76">
        <f t="shared" si="1"/>
        <v>20</v>
      </c>
    </row>
    <row r="61" spans="1:8" ht="51">
      <c r="A61" s="64" t="s">
        <v>221</v>
      </c>
      <c r="B61" s="65" t="s">
        <v>160</v>
      </c>
      <c r="C61" s="64" t="s">
        <v>161</v>
      </c>
      <c r="D61" s="64">
        <v>63</v>
      </c>
      <c r="E61" s="64" t="s">
        <v>192</v>
      </c>
      <c r="F61" s="76">
        <f t="shared" si="0"/>
        <v>50.400000000000006</v>
      </c>
      <c r="G61" s="76">
        <v>40</v>
      </c>
      <c r="H61" s="76">
        <f t="shared" si="1"/>
        <v>10.400000000000006</v>
      </c>
    </row>
    <row r="62" spans="1:8" ht="51">
      <c r="A62" s="64" t="s">
        <v>222</v>
      </c>
      <c r="B62" s="65" t="s">
        <v>160</v>
      </c>
      <c r="C62" s="64" t="s">
        <v>161</v>
      </c>
      <c r="D62" s="64">
        <v>100</v>
      </c>
      <c r="E62" s="64" t="s">
        <v>169</v>
      </c>
      <c r="F62" s="76">
        <f t="shared" si="0"/>
        <v>80</v>
      </c>
      <c r="G62" s="76">
        <v>60</v>
      </c>
      <c r="H62" s="76">
        <f t="shared" si="1"/>
        <v>20</v>
      </c>
    </row>
    <row r="63" spans="1:8" ht="51">
      <c r="A63" s="64" t="s">
        <v>223</v>
      </c>
      <c r="B63" s="65" t="s">
        <v>160</v>
      </c>
      <c r="C63" s="64" t="s">
        <v>161</v>
      </c>
      <c r="D63" s="64">
        <v>400</v>
      </c>
      <c r="E63" s="64" t="s">
        <v>167</v>
      </c>
      <c r="F63" s="76">
        <f t="shared" si="0"/>
        <v>320</v>
      </c>
      <c r="G63" s="76">
        <v>120</v>
      </c>
      <c r="H63" s="76">
        <f t="shared" si="1"/>
        <v>200</v>
      </c>
    </row>
    <row r="64" spans="1:8" ht="51">
      <c r="A64" s="64" t="s">
        <v>224</v>
      </c>
      <c r="B64" s="65" t="s">
        <v>160</v>
      </c>
      <c r="C64" s="64" t="s">
        <v>161</v>
      </c>
      <c r="D64" s="64">
        <v>160</v>
      </c>
      <c r="E64" s="64" t="s">
        <v>164</v>
      </c>
      <c r="F64" s="76">
        <f t="shared" si="0"/>
        <v>128</v>
      </c>
      <c r="G64" s="76">
        <v>98</v>
      </c>
      <c r="H64" s="76">
        <f t="shared" si="1"/>
        <v>30</v>
      </c>
    </row>
    <row r="65" spans="1:8" ht="51">
      <c r="A65" s="64" t="s">
        <v>225</v>
      </c>
      <c r="B65" s="65" t="s">
        <v>160</v>
      </c>
      <c r="C65" s="64" t="s">
        <v>161</v>
      </c>
      <c r="D65" s="64">
        <v>160</v>
      </c>
      <c r="E65" s="64" t="s">
        <v>226</v>
      </c>
      <c r="F65" s="76">
        <f t="shared" si="0"/>
        <v>128</v>
      </c>
      <c r="G65" s="76">
        <v>60</v>
      </c>
      <c r="H65" s="76">
        <f t="shared" si="1"/>
        <v>68</v>
      </c>
    </row>
    <row r="66" spans="1:8" ht="51">
      <c r="A66" s="64" t="s">
        <v>227</v>
      </c>
      <c r="B66" s="65" t="s">
        <v>160</v>
      </c>
      <c r="C66" s="64" t="s">
        <v>161</v>
      </c>
      <c r="D66" s="64">
        <v>250</v>
      </c>
      <c r="E66" s="64" t="s">
        <v>162</v>
      </c>
      <c r="F66" s="76">
        <f t="shared" si="0"/>
        <v>200</v>
      </c>
      <c r="G66" s="76">
        <v>122</v>
      </c>
      <c r="H66" s="76">
        <f t="shared" si="1"/>
        <v>78</v>
      </c>
    </row>
    <row r="67" spans="1:8" ht="51">
      <c r="A67" s="64" t="s">
        <v>228</v>
      </c>
      <c r="B67" s="65" t="s">
        <v>160</v>
      </c>
      <c r="C67" s="64" t="s">
        <v>161</v>
      </c>
      <c r="D67" s="64">
        <v>250</v>
      </c>
      <c r="E67" s="64" t="s">
        <v>162</v>
      </c>
      <c r="F67" s="76">
        <f t="shared" si="0"/>
        <v>200</v>
      </c>
      <c r="G67" s="76">
        <v>69</v>
      </c>
      <c r="H67" s="76">
        <f t="shared" si="1"/>
        <v>131</v>
      </c>
    </row>
    <row r="68" spans="1:8" ht="51">
      <c r="A68" s="64" t="s">
        <v>229</v>
      </c>
      <c r="B68" s="65" t="s">
        <v>160</v>
      </c>
      <c r="C68" s="64" t="s">
        <v>161</v>
      </c>
      <c r="D68" s="64">
        <v>63</v>
      </c>
      <c r="E68" s="64" t="s">
        <v>209</v>
      </c>
      <c r="F68" s="76">
        <f t="shared" si="0"/>
        <v>50.400000000000006</v>
      </c>
      <c r="G68" s="76">
        <v>32</v>
      </c>
      <c r="H68" s="76">
        <f t="shared" si="1"/>
        <v>18.400000000000006</v>
      </c>
    </row>
    <row r="69" spans="1:8" ht="51">
      <c r="A69" s="64" t="s">
        <v>230</v>
      </c>
      <c r="B69" s="65" t="s">
        <v>160</v>
      </c>
      <c r="C69" s="64" t="s">
        <v>161</v>
      </c>
      <c r="D69" s="64">
        <v>630</v>
      </c>
      <c r="E69" s="64" t="s">
        <v>214</v>
      </c>
      <c r="F69" s="76">
        <f t="shared" si="0"/>
        <v>504</v>
      </c>
      <c r="G69" s="76">
        <v>301</v>
      </c>
      <c r="H69" s="76">
        <f t="shared" si="1"/>
        <v>203</v>
      </c>
    </row>
    <row r="70" spans="1:8" ht="51">
      <c r="A70" s="64" t="s">
        <v>231</v>
      </c>
      <c r="B70" s="65" t="s">
        <v>160</v>
      </c>
      <c r="C70" s="64" t="s">
        <v>161</v>
      </c>
      <c r="D70" s="64">
        <v>250</v>
      </c>
      <c r="E70" s="64" t="s">
        <v>162</v>
      </c>
      <c r="F70" s="76">
        <f t="shared" si="0"/>
        <v>200</v>
      </c>
      <c r="G70" s="76">
        <v>88</v>
      </c>
      <c r="H70" s="76">
        <f t="shared" si="1"/>
        <v>112</v>
      </c>
    </row>
    <row r="71" spans="1:8" ht="51">
      <c r="A71" s="64" t="s">
        <v>232</v>
      </c>
      <c r="B71" s="65" t="s">
        <v>160</v>
      </c>
      <c r="C71" s="64" t="s">
        <v>161</v>
      </c>
      <c r="D71" s="64">
        <v>63</v>
      </c>
      <c r="E71" s="64" t="s">
        <v>192</v>
      </c>
      <c r="F71" s="76">
        <f t="shared" si="0"/>
        <v>50.400000000000006</v>
      </c>
      <c r="G71" s="76">
        <v>38</v>
      </c>
      <c r="H71" s="76">
        <f t="shared" si="1"/>
        <v>12.400000000000006</v>
      </c>
    </row>
    <row r="72" spans="1:8" ht="51">
      <c r="A72" s="64" t="s">
        <v>233</v>
      </c>
      <c r="B72" s="65" t="s">
        <v>160</v>
      </c>
      <c r="C72" s="64" t="s">
        <v>161</v>
      </c>
      <c r="D72" s="64">
        <v>160</v>
      </c>
      <c r="E72" s="64" t="s">
        <v>164</v>
      </c>
      <c r="F72" s="76">
        <f t="shared" si="0"/>
        <v>128</v>
      </c>
      <c r="G72" s="76">
        <v>60</v>
      </c>
      <c r="H72" s="76">
        <f t="shared" si="1"/>
        <v>68</v>
      </c>
    </row>
    <row r="73" spans="1:8" ht="51">
      <c r="A73" s="64" t="s">
        <v>234</v>
      </c>
      <c r="B73" s="65" t="s">
        <v>160</v>
      </c>
      <c r="C73" s="64" t="s">
        <v>161</v>
      </c>
      <c r="D73" s="64">
        <v>160</v>
      </c>
      <c r="E73" s="64" t="s">
        <v>164</v>
      </c>
      <c r="F73" s="76">
        <f t="shared" si="0"/>
        <v>128</v>
      </c>
      <c r="G73" s="76">
        <v>60</v>
      </c>
      <c r="H73" s="76">
        <f t="shared" si="1"/>
        <v>68</v>
      </c>
    </row>
    <row r="74" spans="1:8" ht="51">
      <c r="A74" s="64" t="s">
        <v>235</v>
      </c>
      <c r="B74" s="65" t="s">
        <v>160</v>
      </c>
      <c r="C74" s="64" t="s">
        <v>161</v>
      </c>
      <c r="D74" s="64">
        <v>160</v>
      </c>
      <c r="E74" s="64" t="s">
        <v>164</v>
      </c>
      <c r="F74" s="76">
        <f t="shared" si="0"/>
        <v>128</v>
      </c>
      <c r="G74" s="76">
        <v>88</v>
      </c>
      <c r="H74" s="76">
        <f t="shared" si="1"/>
        <v>40</v>
      </c>
    </row>
    <row r="75" spans="1:8" ht="51">
      <c r="A75" s="64" t="s">
        <v>236</v>
      </c>
      <c r="B75" s="65" t="s">
        <v>160</v>
      </c>
      <c r="C75" s="64" t="s">
        <v>161</v>
      </c>
      <c r="D75" s="64">
        <v>160</v>
      </c>
      <c r="E75" s="64" t="s">
        <v>164</v>
      </c>
      <c r="F75" s="76">
        <f t="shared" ref="F75:F138" si="2">+D75*0.8</f>
        <v>128</v>
      </c>
      <c r="G75" s="76">
        <v>74</v>
      </c>
      <c r="H75" s="76">
        <f t="shared" si="1"/>
        <v>54</v>
      </c>
    </row>
    <row r="76" spans="1:8" ht="51">
      <c r="A76" s="64" t="s">
        <v>237</v>
      </c>
      <c r="B76" s="65" t="s">
        <v>160</v>
      </c>
      <c r="C76" s="64" t="s">
        <v>161</v>
      </c>
      <c r="D76" s="64">
        <v>160</v>
      </c>
      <c r="E76" s="64" t="s">
        <v>164</v>
      </c>
      <c r="F76" s="76">
        <f t="shared" si="2"/>
        <v>128</v>
      </c>
      <c r="G76" s="76">
        <v>67</v>
      </c>
      <c r="H76" s="76">
        <f t="shared" ref="H76:H139" si="3">+F76-G76</f>
        <v>61</v>
      </c>
    </row>
    <row r="77" spans="1:8" ht="51">
      <c r="A77" s="64" t="s">
        <v>238</v>
      </c>
      <c r="B77" s="65" t="s">
        <v>160</v>
      </c>
      <c r="C77" s="64" t="s">
        <v>161</v>
      </c>
      <c r="D77" s="64">
        <v>250</v>
      </c>
      <c r="E77" s="64" t="s">
        <v>239</v>
      </c>
      <c r="F77" s="76">
        <f t="shared" si="2"/>
        <v>200</v>
      </c>
      <c r="G77" s="76">
        <v>122</v>
      </c>
      <c r="H77" s="76">
        <f t="shared" si="3"/>
        <v>78</v>
      </c>
    </row>
    <row r="78" spans="1:8" ht="51">
      <c r="A78" s="64" t="s">
        <v>240</v>
      </c>
      <c r="B78" s="65" t="s">
        <v>160</v>
      </c>
      <c r="C78" s="64" t="s">
        <v>161</v>
      </c>
      <c r="D78" s="64">
        <v>160</v>
      </c>
      <c r="E78" s="64" t="s">
        <v>164</v>
      </c>
      <c r="F78" s="76">
        <f t="shared" si="2"/>
        <v>128</v>
      </c>
      <c r="G78" s="76">
        <v>60</v>
      </c>
      <c r="H78" s="76">
        <f t="shared" si="3"/>
        <v>68</v>
      </c>
    </row>
    <row r="79" spans="1:8" ht="51">
      <c r="A79" s="64" t="s">
        <v>241</v>
      </c>
      <c r="B79" s="65" t="s">
        <v>160</v>
      </c>
      <c r="C79" s="64" t="s">
        <v>161</v>
      </c>
      <c r="D79" s="64">
        <v>160</v>
      </c>
      <c r="E79" s="64" t="s">
        <v>226</v>
      </c>
      <c r="F79" s="76">
        <f t="shared" si="2"/>
        <v>128</v>
      </c>
      <c r="G79" s="76">
        <v>88</v>
      </c>
      <c r="H79" s="76">
        <f t="shared" si="3"/>
        <v>40</v>
      </c>
    </row>
    <row r="80" spans="1:8" ht="51">
      <c r="A80" s="64" t="s">
        <v>242</v>
      </c>
      <c r="B80" s="65" t="s">
        <v>160</v>
      </c>
      <c r="C80" s="64" t="s">
        <v>161</v>
      </c>
      <c r="D80" s="64">
        <v>250</v>
      </c>
      <c r="E80" s="64" t="s">
        <v>162</v>
      </c>
      <c r="F80" s="76">
        <f t="shared" si="2"/>
        <v>200</v>
      </c>
      <c r="G80" s="76">
        <v>164</v>
      </c>
      <c r="H80" s="76">
        <f t="shared" si="3"/>
        <v>36</v>
      </c>
    </row>
    <row r="81" spans="1:8" ht="51">
      <c r="A81" s="64" t="s">
        <v>243</v>
      </c>
      <c r="B81" s="65" t="s">
        <v>160</v>
      </c>
      <c r="C81" s="64" t="s">
        <v>161</v>
      </c>
      <c r="D81" s="64">
        <v>63</v>
      </c>
      <c r="E81" s="64" t="s">
        <v>192</v>
      </c>
      <c r="F81" s="76">
        <f t="shared" si="2"/>
        <v>50.400000000000006</v>
      </c>
      <c r="G81" s="76">
        <v>32</v>
      </c>
      <c r="H81" s="76">
        <f t="shared" si="3"/>
        <v>18.400000000000006</v>
      </c>
    </row>
    <row r="82" spans="1:8" ht="51">
      <c r="A82" s="64" t="s">
        <v>244</v>
      </c>
      <c r="B82" s="65" t="s">
        <v>160</v>
      </c>
      <c r="C82" s="64" t="s">
        <v>161</v>
      </c>
      <c r="D82" s="64">
        <v>160</v>
      </c>
      <c r="E82" s="64" t="s">
        <v>164</v>
      </c>
      <c r="F82" s="76">
        <f t="shared" si="2"/>
        <v>128</v>
      </c>
      <c r="G82" s="76">
        <v>60</v>
      </c>
      <c r="H82" s="76">
        <f t="shared" si="3"/>
        <v>68</v>
      </c>
    </row>
    <row r="83" spans="1:8" ht="51">
      <c r="A83" s="64" t="s">
        <v>245</v>
      </c>
      <c r="B83" s="65" t="s">
        <v>160</v>
      </c>
      <c r="C83" s="64" t="s">
        <v>161</v>
      </c>
      <c r="D83" s="64">
        <v>250</v>
      </c>
      <c r="E83" s="64" t="s">
        <v>162</v>
      </c>
      <c r="F83" s="76">
        <f t="shared" si="2"/>
        <v>200</v>
      </c>
      <c r="G83" s="76">
        <v>164</v>
      </c>
      <c r="H83" s="76">
        <f t="shared" si="3"/>
        <v>36</v>
      </c>
    </row>
    <row r="84" spans="1:8" ht="51">
      <c r="A84" s="64" t="s">
        <v>246</v>
      </c>
      <c r="B84" s="65" t="s">
        <v>160</v>
      </c>
      <c r="C84" s="64" t="s">
        <v>161</v>
      </c>
      <c r="D84" s="64">
        <v>100</v>
      </c>
      <c r="E84" s="64" t="s">
        <v>169</v>
      </c>
      <c r="F84" s="76">
        <f t="shared" si="2"/>
        <v>80</v>
      </c>
      <c r="G84" s="76">
        <v>60</v>
      </c>
      <c r="H84" s="76">
        <f t="shared" si="3"/>
        <v>20</v>
      </c>
    </row>
    <row r="85" spans="1:8" ht="51">
      <c r="A85" s="64" t="s">
        <v>247</v>
      </c>
      <c r="B85" s="65" t="s">
        <v>160</v>
      </c>
      <c r="C85" s="64" t="s">
        <v>161</v>
      </c>
      <c r="D85" s="64">
        <v>400</v>
      </c>
      <c r="E85" s="64" t="s">
        <v>167</v>
      </c>
      <c r="F85" s="76">
        <f t="shared" si="2"/>
        <v>320</v>
      </c>
      <c r="G85" s="76">
        <v>202</v>
      </c>
      <c r="H85" s="76">
        <f t="shared" si="3"/>
        <v>118</v>
      </c>
    </row>
    <row r="86" spans="1:8" ht="51">
      <c r="A86" s="64" t="s">
        <v>248</v>
      </c>
      <c r="B86" s="65" t="s">
        <v>160</v>
      </c>
      <c r="C86" s="64" t="s">
        <v>161</v>
      </c>
      <c r="D86" s="64">
        <v>250</v>
      </c>
      <c r="E86" s="64" t="s">
        <v>162</v>
      </c>
      <c r="F86" s="76">
        <f t="shared" si="2"/>
        <v>200</v>
      </c>
      <c r="G86" s="76">
        <v>120</v>
      </c>
      <c r="H86" s="76">
        <f t="shared" si="3"/>
        <v>80</v>
      </c>
    </row>
    <row r="87" spans="1:8" ht="51">
      <c r="A87" s="64" t="s">
        <v>249</v>
      </c>
      <c r="B87" s="65" t="s">
        <v>160</v>
      </c>
      <c r="C87" s="64" t="s">
        <v>161</v>
      </c>
      <c r="D87" s="64">
        <v>160</v>
      </c>
      <c r="E87" s="64" t="s">
        <v>164</v>
      </c>
      <c r="F87" s="76">
        <f t="shared" si="2"/>
        <v>128</v>
      </c>
      <c r="G87" s="76">
        <v>88</v>
      </c>
      <c r="H87" s="76">
        <f t="shared" si="3"/>
        <v>40</v>
      </c>
    </row>
    <row r="88" spans="1:8" ht="51">
      <c r="A88" s="64" t="s">
        <v>250</v>
      </c>
      <c r="B88" s="65" t="s">
        <v>160</v>
      </c>
      <c r="C88" s="64" t="s">
        <v>161</v>
      </c>
      <c r="D88" s="64">
        <v>100</v>
      </c>
      <c r="E88" s="64" t="s">
        <v>169</v>
      </c>
      <c r="F88" s="76">
        <f t="shared" si="2"/>
        <v>80</v>
      </c>
      <c r="G88" s="76">
        <v>60</v>
      </c>
      <c r="H88" s="76">
        <f t="shared" si="3"/>
        <v>20</v>
      </c>
    </row>
    <row r="89" spans="1:8" ht="51">
      <c r="A89" s="64" t="s">
        <v>251</v>
      </c>
      <c r="B89" s="65" t="s">
        <v>160</v>
      </c>
      <c r="C89" s="64" t="s">
        <v>161</v>
      </c>
      <c r="D89" s="64">
        <v>250</v>
      </c>
      <c r="E89" s="64" t="s">
        <v>162</v>
      </c>
      <c r="F89" s="76">
        <f t="shared" si="2"/>
        <v>200</v>
      </c>
      <c r="G89" s="76">
        <v>120</v>
      </c>
      <c r="H89" s="76">
        <f t="shared" si="3"/>
        <v>80</v>
      </c>
    </row>
    <row r="90" spans="1:8" ht="51">
      <c r="A90" s="64" t="s">
        <v>252</v>
      </c>
      <c r="B90" s="65" t="s">
        <v>160</v>
      </c>
      <c r="C90" s="64" t="s">
        <v>161</v>
      </c>
      <c r="D90" s="64">
        <v>160</v>
      </c>
      <c r="E90" s="64" t="s">
        <v>164</v>
      </c>
      <c r="F90" s="76">
        <f t="shared" si="2"/>
        <v>128</v>
      </c>
      <c r="G90" s="76">
        <v>106</v>
      </c>
      <c r="H90" s="76">
        <f t="shared" si="3"/>
        <v>22</v>
      </c>
    </row>
    <row r="91" spans="1:8" ht="51">
      <c r="A91" s="64" t="s">
        <v>253</v>
      </c>
      <c r="B91" s="65" t="s">
        <v>160</v>
      </c>
      <c r="C91" s="64" t="s">
        <v>161</v>
      </c>
      <c r="D91" s="64">
        <v>160</v>
      </c>
      <c r="E91" s="64" t="s">
        <v>164</v>
      </c>
      <c r="F91" s="76">
        <f t="shared" si="2"/>
        <v>128</v>
      </c>
      <c r="G91" s="76">
        <v>102</v>
      </c>
      <c r="H91" s="76">
        <f t="shared" si="3"/>
        <v>26</v>
      </c>
    </row>
    <row r="92" spans="1:8" ht="51">
      <c r="A92" s="64" t="s">
        <v>254</v>
      </c>
      <c r="B92" s="65" t="s">
        <v>160</v>
      </c>
      <c r="C92" s="64" t="s">
        <v>161</v>
      </c>
      <c r="D92" s="64">
        <v>320</v>
      </c>
      <c r="E92" s="64" t="s">
        <v>255</v>
      </c>
      <c r="F92" s="76">
        <f t="shared" si="2"/>
        <v>256</v>
      </c>
      <c r="G92" s="76">
        <v>198</v>
      </c>
      <c r="H92" s="76">
        <f t="shared" si="3"/>
        <v>58</v>
      </c>
    </row>
    <row r="93" spans="1:8" ht="51">
      <c r="A93" s="64" t="s">
        <v>256</v>
      </c>
      <c r="B93" s="65" t="s">
        <v>160</v>
      </c>
      <c r="C93" s="64" t="s">
        <v>161</v>
      </c>
      <c r="D93" s="64">
        <v>100</v>
      </c>
      <c r="E93" s="64" t="s">
        <v>169</v>
      </c>
      <c r="F93" s="76">
        <f t="shared" si="2"/>
        <v>80</v>
      </c>
      <c r="G93" s="76">
        <v>60</v>
      </c>
      <c r="H93" s="76">
        <f t="shared" si="3"/>
        <v>20</v>
      </c>
    </row>
    <row r="94" spans="1:8" ht="51">
      <c r="A94" s="64" t="s">
        <v>257</v>
      </c>
      <c r="B94" s="65" t="s">
        <v>160</v>
      </c>
      <c r="C94" s="64" t="s">
        <v>161</v>
      </c>
      <c r="D94" s="64">
        <v>160</v>
      </c>
      <c r="E94" s="64" t="s">
        <v>164</v>
      </c>
      <c r="F94" s="76">
        <f t="shared" si="2"/>
        <v>128</v>
      </c>
      <c r="G94" s="76">
        <v>102</v>
      </c>
      <c r="H94" s="76">
        <f t="shared" si="3"/>
        <v>26</v>
      </c>
    </row>
    <row r="95" spans="1:8" ht="51">
      <c r="A95" s="64" t="s">
        <v>258</v>
      </c>
      <c r="B95" s="65" t="s">
        <v>160</v>
      </c>
      <c r="C95" s="64" t="s">
        <v>161</v>
      </c>
      <c r="D95" s="64">
        <v>250</v>
      </c>
      <c r="E95" s="64" t="s">
        <v>162</v>
      </c>
      <c r="F95" s="76">
        <f t="shared" si="2"/>
        <v>200</v>
      </c>
      <c r="G95" s="76">
        <v>146</v>
      </c>
      <c r="H95" s="76">
        <f t="shared" si="3"/>
        <v>54</v>
      </c>
    </row>
    <row r="96" spans="1:8" ht="51">
      <c r="A96" s="64" t="s">
        <v>259</v>
      </c>
      <c r="B96" s="65" t="s">
        <v>160</v>
      </c>
      <c r="C96" s="64" t="s">
        <v>161</v>
      </c>
      <c r="D96" s="64">
        <v>100</v>
      </c>
      <c r="E96" s="64" t="s">
        <v>169</v>
      </c>
      <c r="F96" s="76">
        <f t="shared" si="2"/>
        <v>80</v>
      </c>
      <c r="G96" s="76">
        <v>60</v>
      </c>
      <c r="H96" s="76">
        <f t="shared" si="3"/>
        <v>20</v>
      </c>
    </row>
    <row r="97" spans="1:8" ht="51">
      <c r="A97" s="64" t="s">
        <v>260</v>
      </c>
      <c r="B97" s="65" t="s">
        <v>160</v>
      </c>
      <c r="C97" s="64" t="s">
        <v>161</v>
      </c>
      <c r="D97" s="64">
        <v>630</v>
      </c>
      <c r="E97" s="64" t="s">
        <v>214</v>
      </c>
      <c r="F97" s="76">
        <f t="shared" si="2"/>
        <v>504</v>
      </c>
      <c r="G97" s="76">
        <v>388</v>
      </c>
      <c r="H97" s="76">
        <f t="shared" si="3"/>
        <v>116</v>
      </c>
    </row>
    <row r="98" spans="1:8" ht="51">
      <c r="A98" s="64" t="s">
        <v>261</v>
      </c>
      <c r="B98" s="65" t="s">
        <v>160</v>
      </c>
      <c r="C98" s="64" t="s">
        <v>161</v>
      </c>
      <c r="D98" s="64">
        <v>160</v>
      </c>
      <c r="E98" s="64" t="s">
        <v>164</v>
      </c>
      <c r="F98" s="76">
        <f t="shared" si="2"/>
        <v>128</v>
      </c>
      <c r="G98" s="76">
        <v>102</v>
      </c>
      <c r="H98" s="76">
        <f t="shared" si="3"/>
        <v>26</v>
      </c>
    </row>
    <row r="99" spans="1:8" ht="51">
      <c r="A99" s="64" t="s">
        <v>262</v>
      </c>
      <c r="B99" s="65" t="s">
        <v>160</v>
      </c>
      <c r="C99" s="64" t="s">
        <v>161</v>
      </c>
      <c r="D99" s="64">
        <v>100</v>
      </c>
      <c r="E99" s="64" t="s">
        <v>169</v>
      </c>
      <c r="F99" s="76">
        <f t="shared" si="2"/>
        <v>80</v>
      </c>
      <c r="G99" s="76">
        <v>60</v>
      </c>
      <c r="H99" s="76">
        <f t="shared" si="3"/>
        <v>20</v>
      </c>
    </row>
    <row r="100" spans="1:8" ht="51">
      <c r="A100" s="64" t="s">
        <v>263</v>
      </c>
      <c r="B100" s="65" t="s">
        <v>160</v>
      </c>
      <c r="C100" s="64" t="s">
        <v>161</v>
      </c>
      <c r="D100" s="64">
        <v>63</v>
      </c>
      <c r="E100" s="64" t="s">
        <v>192</v>
      </c>
      <c r="F100" s="76">
        <f t="shared" si="2"/>
        <v>50.400000000000006</v>
      </c>
      <c r="G100" s="76">
        <v>32</v>
      </c>
      <c r="H100" s="76">
        <f t="shared" si="3"/>
        <v>18.400000000000006</v>
      </c>
    </row>
    <row r="101" spans="1:8" ht="51">
      <c r="A101" s="64" t="s">
        <v>264</v>
      </c>
      <c r="B101" s="65" t="s">
        <v>160</v>
      </c>
      <c r="C101" s="64" t="s">
        <v>161</v>
      </c>
      <c r="D101" s="64">
        <v>63</v>
      </c>
      <c r="E101" s="64" t="s">
        <v>192</v>
      </c>
      <c r="F101" s="76">
        <f t="shared" si="2"/>
        <v>50.400000000000006</v>
      </c>
      <c r="G101" s="76">
        <v>32</v>
      </c>
      <c r="H101" s="76">
        <f t="shared" si="3"/>
        <v>18.400000000000006</v>
      </c>
    </row>
    <row r="102" spans="1:8" ht="51">
      <c r="A102" s="64" t="s">
        <v>265</v>
      </c>
      <c r="B102" s="65" t="s">
        <v>160</v>
      </c>
      <c r="C102" s="64" t="s">
        <v>161</v>
      </c>
      <c r="D102" s="64">
        <v>100</v>
      </c>
      <c r="E102" s="64" t="s">
        <v>169</v>
      </c>
      <c r="F102" s="76">
        <f t="shared" si="2"/>
        <v>80</v>
      </c>
      <c r="G102" s="76">
        <v>44</v>
      </c>
      <c r="H102" s="76">
        <f t="shared" si="3"/>
        <v>36</v>
      </c>
    </row>
    <row r="103" spans="1:8" ht="51">
      <c r="A103" s="64" t="s">
        <v>266</v>
      </c>
      <c r="B103" s="65" t="s">
        <v>160</v>
      </c>
      <c r="C103" s="64" t="s">
        <v>161</v>
      </c>
      <c r="D103" s="64">
        <v>100</v>
      </c>
      <c r="E103" s="64" t="s">
        <v>169</v>
      </c>
      <c r="F103" s="76">
        <f t="shared" si="2"/>
        <v>80</v>
      </c>
      <c r="G103" s="76">
        <v>44</v>
      </c>
      <c r="H103" s="76">
        <f t="shared" si="3"/>
        <v>36</v>
      </c>
    </row>
    <row r="104" spans="1:8" ht="51">
      <c r="A104" s="64" t="s">
        <v>267</v>
      </c>
      <c r="B104" s="65" t="s">
        <v>160</v>
      </c>
      <c r="C104" s="64" t="s">
        <v>161</v>
      </c>
      <c r="D104" s="64">
        <v>250</v>
      </c>
      <c r="E104" s="64" t="s">
        <v>162</v>
      </c>
      <c r="F104" s="76">
        <f t="shared" si="2"/>
        <v>200</v>
      </c>
      <c r="G104" s="76">
        <v>120</v>
      </c>
      <c r="H104" s="76">
        <f t="shared" si="3"/>
        <v>80</v>
      </c>
    </row>
    <row r="105" spans="1:8" ht="51">
      <c r="A105" s="64" t="s">
        <v>268</v>
      </c>
      <c r="B105" s="65" t="s">
        <v>160</v>
      </c>
      <c r="C105" s="64" t="s">
        <v>161</v>
      </c>
      <c r="D105" s="64">
        <v>160</v>
      </c>
      <c r="E105" s="64" t="s">
        <v>164</v>
      </c>
      <c r="F105" s="76">
        <f t="shared" si="2"/>
        <v>128</v>
      </c>
      <c r="G105" s="76">
        <v>98</v>
      </c>
      <c r="H105" s="76">
        <f t="shared" si="3"/>
        <v>30</v>
      </c>
    </row>
    <row r="106" spans="1:8" ht="51">
      <c r="A106" s="64" t="s">
        <v>269</v>
      </c>
      <c r="B106" s="65" t="s">
        <v>160</v>
      </c>
      <c r="C106" s="64" t="s">
        <v>161</v>
      </c>
      <c r="D106" s="64">
        <v>250</v>
      </c>
      <c r="E106" s="64" t="s">
        <v>162</v>
      </c>
      <c r="F106" s="76">
        <f t="shared" si="2"/>
        <v>200</v>
      </c>
      <c r="G106" s="76">
        <v>120</v>
      </c>
      <c r="H106" s="76">
        <f t="shared" si="3"/>
        <v>80</v>
      </c>
    </row>
    <row r="107" spans="1:8" ht="51">
      <c r="A107" s="64" t="s">
        <v>270</v>
      </c>
      <c r="B107" s="65" t="s">
        <v>160</v>
      </c>
      <c r="C107" s="64" t="s">
        <v>161</v>
      </c>
      <c r="D107" s="64">
        <v>100</v>
      </c>
      <c r="E107" s="64" t="s">
        <v>169</v>
      </c>
      <c r="F107" s="76">
        <f t="shared" si="2"/>
        <v>80</v>
      </c>
      <c r="G107" s="76">
        <v>32</v>
      </c>
      <c r="H107" s="76">
        <f t="shared" si="3"/>
        <v>48</v>
      </c>
    </row>
    <row r="108" spans="1:8" ht="51">
      <c r="A108" s="64" t="s">
        <v>271</v>
      </c>
      <c r="B108" s="65" t="s">
        <v>160</v>
      </c>
      <c r="C108" s="64" t="s">
        <v>161</v>
      </c>
      <c r="D108" s="64">
        <v>250</v>
      </c>
      <c r="E108" s="64" t="s">
        <v>162</v>
      </c>
      <c r="F108" s="76">
        <f t="shared" si="2"/>
        <v>200</v>
      </c>
      <c r="G108" s="76">
        <v>138</v>
      </c>
      <c r="H108" s="76">
        <f t="shared" si="3"/>
        <v>62</v>
      </c>
    </row>
    <row r="109" spans="1:8" ht="51">
      <c r="A109" s="64" t="s">
        <v>272</v>
      </c>
      <c r="B109" s="65" t="s">
        <v>160</v>
      </c>
      <c r="C109" s="64" t="s">
        <v>161</v>
      </c>
      <c r="D109" s="64">
        <v>160</v>
      </c>
      <c r="E109" s="64" t="s">
        <v>164</v>
      </c>
      <c r="F109" s="76">
        <f t="shared" si="2"/>
        <v>128</v>
      </c>
      <c r="G109" s="76">
        <v>102</v>
      </c>
      <c r="H109" s="76">
        <f t="shared" si="3"/>
        <v>26</v>
      </c>
    </row>
    <row r="110" spans="1:8" ht="51">
      <c r="A110" s="64" t="s">
        <v>273</v>
      </c>
      <c r="B110" s="65" t="s">
        <v>160</v>
      </c>
      <c r="C110" s="64" t="s">
        <v>161</v>
      </c>
      <c r="D110" s="64">
        <v>100</v>
      </c>
      <c r="E110" s="64" t="s">
        <v>169</v>
      </c>
      <c r="F110" s="76">
        <f t="shared" si="2"/>
        <v>80</v>
      </c>
      <c r="G110" s="76">
        <v>44</v>
      </c>
      <c r="H110" s="76">
        <f t="shared" si="3"/>
        <v>36</v>
      </c>
    </row>
    <row r="111" spans="1:8" ht="51">
      <c r="A111" s="64" t="s">
        <v>274</v>
      </c>
      <c r="B111" s="65" t="s">
        <v>160</v>
      </c>
      <c r="C111" s="64" t="s">
        <v>161</v>
      </c>
      <c r="D111" s="64">
        <v>100</v>
      </c>
      <c r="E111" s="64" t="s">
        <v>169</v>
      </c>
      <c r="F111" s="76">
        <f t="shared" si="2"/>
        <v>80</v>
      </c>
      <c r="G111" s="76">
        <v>38</v>
      </c>
      <c r="H111" s="76">
        <f t="shared" si="3"/>
        <v>42</v>
      </c>
    </row>
    <row r="112" spans="1:8" ht="51">
      <c r="A112" s="64" t="s">
        <v>275</v>
      </c>
      <c r="B112" s="65" t="s">
        <v>160</v>
      </c>
      <c r="C112" s="64" t="s">
        <v>161</v>
      </c>
      <c r="D112" s="64">
        <v>63</v>
      </c>
      <c r="E112" s="64" t="s">
        <v>192</v>
      </c>
      <c r="F112" s="76">
        <f t="shared" si="2"/>
        <v>50.400000000000006</v>
      </c>
      <c r="G112" s="76">
        <v>32</v>
      </c>
      <c r="H112" s="76">
        <f t="shared" si="3"/>
        <v>18.400000000000006</v>
      </c>
    </row>
    <row r="113" spans="1:8" ht="51">
      <c r="A113" s="64" t="s">
        <v>276</v>
      </c>
      <c r="B113" s="65" t="s">
        <v>160</v>
      </c>
      <c r="C113" s="64" t="s">
        <v>161</v>
      </c>
      <c r="D113" s="64">
        <v>250</v>
      </c>
      <c r="E113" s="64" t="s">
        <v>162</v>
      </c>
      <c r="F113" s="76">
        <f t="shared" si="2"/>
        <v>200</v>
      </c>
      <c r="G113" s="76">
        <v>148</v>
      </c>
      <c r="H113" s="76">
        <f t="shared" si="3"/>
        <v>52</v>
      </c>
    </row>
    <row r="114" spans="1:8" ht="51">
      <c r="A114" s="64" t="s">
        <v>277</v>
      </c>
      <c r="B114" s="65" t="s">
        <v>160</v>
      </c>
      <c r="C114" s="64" t="s">
        <v>161</v>
      </c>
      <c r="D114" s="64">
        <v>63</v>
      </c>
      <c r="E114" s="64" t="s">
        <v>192</v>
      </c>
      <c r="F114" s="76">
        <f t="shared" si="2"/>
        <v>50.400000000000006</v>
      </c>
      <c r="G114" s="76">
        <v>32</v>
      </c>
      <c r="H114" s="76">
        <f t="shared" si="3"/>
        <v>18.400000000000006</v>
      </c>
    </row>
    <row r="115" spans="1:8" ht="51">
      <c r="A115" s="64" t="s">
        <v>278</v>
      </c>
      <c r="B115" s="65" t="s">
        <v>160</v>
      </c>
      <c r="C115" s="64" t="s">
        <v>161</v>
      </c>
      <c r="D115" s="64">
        <v>160</v>
      </c>
      <c r="E115" s="64" t="s">
        <v>164</v>
      </c>
      <c r="F115" s="76">
        <f t="shared" si="2"/>
        <v>128</v>
      </c>
      <c r="G115" s="76">
        <v>102</v>
      </c>
      <c r="H115" s="76">
        <f t="shared" si="3"/>
        <v>26</v>
      </c>
    </row>
    <row r="116" spans="1:8" ht="51">
      <c r="A116" s="64" t="s">
        <v>279</v>
      </c>
      <c r="B116" s="65" t="s">
        <v>160</v>
      </c>
      <c r="C116" s="64" t="s">
        <v>161</v>
      </c>
      <c r="D116" s="64">
        <v>63</v>
      </c>
      <c r="E116" s="64" t="s">
        <v>192</v>
      </c>
      <c r="F116" s="76">
        <f t="shared" si="2"/>
        <v>50.400000000000006</v>
      </c>
      <c r="G116" s="76">
        <v>32</v>
      </c>
      <c r="H116" s="76">
        <f t="shared" si="3"/>
        <v>18.400000000000006</v>
      </c>
    </row>
    <row r="117" spans="1:8" ht="51">
      <c r="A117" s="64" t="s">
        <v>280</v>
      </c>
      <c r="B117" s="65" t="s">
        <v>160</v>
      </c>
      <c r="C117" s="64" t="s">
        <v>161</v>
      </c>
      <c r="D117" s="64">
        <v>160</v>
      </c>
      <c r="E117" s="64" t="s">
        <v>164</v>
      </c>
      <c r="F117" s="76">
        <f t="shared" si="2"/>
        <v>128</v>
      </c>
      <c r="G117" s="76">
        <v>88</v>
      </c>
      <c r="H117" s="76">
        <f t="shared" si="3"/>
        <v>40</v>
      </c>
    </row>
    <row r="118" spans="1:8" ht="51">
      <c r="A118" s="64" t="s">
        <v>281</v>
      </c>
      <c r="B118" s="65" t="s">
        <v>160</v>
      </c>
      <c r="C118" s="64" t="s">
        <v>161</v>
      </c>
      <c r="D118" s="64">
        <v>160</v>
      </c>
      <c r="E118" s="64" t="s">
        <v>164</v>
      </c>
      <c r="F118" s="76">
        <f t="shared" si="2"/>
        <v>128</v>
      </c>
      <c r="G118" s="76">
        <v>60</v>
      </c>
      <c r="H118" s="76">
        <f t="shared" si="3"/>
        <v>68</v>
      </c>
    </row>
    <row r="119" spans="1:8" ht="51">
      <c r="A119" s="64" t="s">
        <v>282</v>
      </c>
      <c r="B119" s="65" t="s">
        <v>160</v>
      </c>
      <c r="C119" s="64" t="s">
        <v>161</v>
      </c>
      <c r="D119" s="64">
        <v>400</v>
      </c>
      <c r="E119" s="64" t="s">
        <v>167</v>
      </c>
      <c r="F119" s="76">
        <f t="shared" si="2"/>
        <v>320</v>
      </c>
      <c r="G119" s="76">
        <v>198</v>
      </c>
      <c r="H119" s="76">
        <f t="shared" si="3"/>
        <v>122</v>
      </c>
    </row>
    <row r="120" spans="1:8" ht="51">
      <c r="A120" s="64" t="s">
        <v>283</v>
      </c>
      <c r="B120" s="65" t="s">
        <v>160</v>
      </c>
      <c r="C120" s="64" t="s">
        <v>161</v>
      </c>
      <c r="D120" s="64">
        <v>160</v>
      </c>
      <c r="E120" s="64" t="s">
        <v>164</v>
      </c>
      <c r="F120" s="76">
        <f t="shared" si="2"/>
        <v>128</v>
      </c>
      <c r="G120" s="76">
        <v>108</v>
      </c>
      <c r="H120" s="76">
        <f t="shared" si="3"/>
        <v>20</v>
      </c>
    </row>
    <row r="121" spans="1:8" ht="51">
      <c r="A121" s="64" t="s">
        <v>284</v>
      </c>
      <c r="B121" s="65" t="s">
        <v>160</v>
      </c>
      <c r="C121" s="64" t="s">
        <v>161</v>
      </c>
      <c r="D121" s="64">
        <v>160</v>
      </c>
      <c r="E121" s="64" t="s">
        <v>164</v>
      </c>
      <c r="F121" s="76">
        <f t="shared" si="2"/>
        <v>128</v>
      </c>
      <c r="G121" s="76">
        <v>102</v>
      </c>
      <c r="H121" s="76">
        <f t="shared" si="3"/>
        <v>26</v>
      </c>
    </row>
    <row r="122" spans="1:8" ht="51">
      <c r="A122" s="64" t="s">
        <v>285</v>
      </c>
      <c r="B122" s="65" t="s">
        <v>160</v>
      </c>
      <c r="C122" s="64" t="s">
        <v>161</v>
      </c>
      <c r="D122" s="64">
        <v>160</v>
      </c>
      <c r="E122" s="102" t="s">
        <v>770</v>
      </c>
      <c r="F122" s="76">
        <f t="shared" si="2"/>
        <v>128</v>
      </c>
      <c r="G122" s="76">
        <v>88</v>
      </c>
      <c r="H122" s="76">
        <f t="shared" si="3"/>
        <v>40</v>
      </c>
    </row>
    <row r="123" spans="1:8" ht="51">
      <c r="A123" s="64" t="s">
        <v>286</v>
      </c>
      <c r="B123" s="65" t="s">
        <v>160</v>
      </c>
      <c r="C123" s="64" t="s">
        <v>161</v>
      </c>
      <c r="D123" s="64">
        <v>250</v>
      </c>
      <c r="E123" s="64" t="s">
        <v>287</v>
      </c>
      <c r="F123" s="76">
        <f t="shared" si="2"/>
        <v>200</v>
      </c>
      <c r="G123" s="76">
        <v>120</v>
      </c>
      <c r="H123" s="76">
        <f t="shared" si="3"/>
        <v>80</v>
      </c>
    </row>
    <row r="124" spans="1:8" ht="51">
      <c r="A124" s="64" t="s">
        <v>288</v>
      </c>
      <c r="B124" s="65" t="s">
        <v>160</v>
      </c>
      <c r="C124" s="64" t="s">
        <v>161</v>
      </c>
      <c r="D124" s="64">
        <v>100</v>
      </c>
      <c r="E124" s="64" t="s">
        <v>169</v>
      </c>
      <c r="F124" s="76">
        <f t="shared" si="2"/>
        <v>80</v>
      </c>
      <c r="G124" s="76">
        <v>60</v>
      </c>
      <c r="H124" s="76">
        <f t="shared" si="3"/>
        <v>20</v>
      </c>
    </row>
    <row r="125" spans="1:8" ht="51">
      <c r="A125" s="64" t="s">
        <v>289</v>
      </c>
      <c r="B125" s="65" t="s">
        <v>160</v>
      </c>
      <c r="C125" s="64" t="s">
        <v>161</v>
      </c>
      <c r="D125" s="64">
        <v>63</v>
      </c>
      <c r="E125" s="64" t="s">
        <v>192</v>
      </c>
      <c r="F125" s="76">
        <f t="shared" si="2"/>
        <v>50.400000000000006</v>
      </c>
      <c r="G125" s="76">
        <v>32</v>
      </c>
      <c r="H125" s="76">
        <f t="shared" si="3"/>
        <v>18.400000000000006</v>
      </c>
    </row>
    <row r="126" spans="1:8" ht="51">
      <c r="A126" s="64" t="s">
        <v>290</v>
      </c>
      <c r="B126" s="65" t="s">
        <v>160</v>
      </c>
      <c r="C126" s="64" t="s">
        <v>161</v>
      </c>
      <c r="D126" s="64">
        <v>100</v>
      </c>
      <c r="E126" s="64" t="s">
        <v>169</v>
      </c>
      <c r="F126" s="76">
        <f t="shared" si="2"/>
        <v>80</v>
      </c>
      <c r="G126" s="76">
        <v>44</v>
      </c>
      <c r="H126" s="76">
        <f t="shared" si="3"/>
        <v>36</v>
      </c>
    </row>
    <row r="127" spans="1:8" ht="51">
      <c r="A127" s="64" t="s">
        <v>291</v>
      </c>
      <c r="B127" s="65" t="s">
        <v>160</v>
      </c>
      <c r="C127" s="64" t="s">
        <v>161</v>
      </c>
      <c r="D127" s="64">
        <v>160</v>
      </c>
      <c r="E127" s="64" t="s">
        <v>164</v>
      </c>
      <c r="F127" s="76">
        <f t="shared" si="2"/>
        <v>128</v>
      </c>
      <c r="G127" s="76">
        <v>68</v>
      </c>
      <c r="H127" s="76">
        <f t="shared" si="3"/>
        <v>60</v>
      </c>
    </row>
    <row r="128" spans="1:8" ht="51">
      <c r="A128" s="64" t="s">
        <v>292</v>
      </c>
      <c r="B128" s="65" t="s">
        <v>160</v>
      </c>
      <c r="C128" s="64" t="s">
        <v>161</v>
      </c>
      <c r="D128" s="64">
        <v>100</v>
      </c>
      <c r="E128" s="64" t="s">
        <v>169</v>
      </c>
      <c r="F128" s="76">
        <f t="shared" si="2"/>
        <v>80</v>
      </c>
      <c r="G128" s="76">
        <v>42</v>
      </c>
      <c r="H128" s="76">
        <f t="shared" si="3"/>
        <v>38</v>
      </c>
    </row>
    <row r="129" spans="1:8" ht="51">
      <c r="A129" s="64" t="s">
        <v>293</v>
      </c>
      <c r="B129" s="65" t="s">
        <v>160</v>
      </c>
      <c r="C129" s="64" t="s">
        <v>161</v>
      </c>
      <c r="D129" s="64">
        <v>100</v>
      </c>
      <c r="E129" s="64" t="s">
        <v>169</v>
      </c>
      <c r="F129" s="76">
        <f t="shared" si="2"/>
        <v>80</v>
      </c>
      <c r="G129" s="76">
        <v>38</v>
      </c>
      <c r="H129" s="76">
        <f t="shared" si="3"/>
        <v>42</v>
      </c>
    </row>
    <row r="130" spans="1:8" ht="51">
      <c r="A130" s="64" t="s">
        <v>294</v>
      </c>
      <c r="B130" s="65" t="s">
        <v>160</v>
      </c>
      <c r="C130" s="64" t="s">
        <v>161</v>
      </c>
      <c r="D130" s="64">
        <v>160</v>
      </c>
      <c r="E130" s="64" t="s">
        <v>164</v>
      </c>
      <c r="F130" s="76">
        <f t="shared" si="2"/>
        <v>128</v>
      </c>
      <c r="G130" s="76">
        <v>88</v>
      </c>
      <c r="H130" s="76">
        <f t="shared" si="3"/>
        <v>40</v>
      </c>
    </row>
    <row r="131" spans="1:8" ht="51">
      <c r="A131" s="64" t="s">
        <v>295</v>
      </c>
      <c r="B131" s="65" t="s">
        <v>160</v>
      </c>
      <c r="C131" s="64" t="s">
        <v>161</v>
      </c>
      <c r="D131" s="64">
        <v>160</v>
      </c>
      <c r="E131" s="64" t="s">
        <v>164</v>
      </c>
      <c r="F131" s="76">
        <f t="shared" si="2"/>
        <v>128</v>
      </c>
      <c r="G131" s="76">
        <v>60</v>
      </c>
      <c r="H131" s="76">
        <f t="shared" si="3"/>
        <v>68</v>
      </c>
    </row>
    <row r="132" spans="1:8" ht="51">
      <c r="A132" s="64" t="s">
        <v>296</v>
      </c>
      <c r="B132" s="65" t="s">
        <v>160</v>
      </c>
      <c r="C132" s="64" t="s">
        <v>161</v>
      </c>
      <c r="D132" s="64">
        <v>100</v>
      </c>
      <c r="E132" s="64" t="s">
        <v>169</v>
      </c>
      <c r="F132" s="76">
        <f t="shared" si="2"/>
        <v>80</v>
      </c>
      <c r="G132" s="76">
        <v>44</v>
      </c>
      <c r="H132" s="76">
        <f t="shared" si="3"/>
        <v>36</v>
      </c>
    </row>
    <row r="133" spans="1:8" ht="51">
      <c r="A133" s="64" t="s">
        <v>297</v>
      </c>
      <c r="B133" s="65" t="s">
        <v>160</v>
      </c>
      <c r="C133" s="64" t="s">
        <v>161</v>
      </c>
      <c r="D133" s="64">
        <v>160</v>
      </c>
      <c r="E133" s="64" t="s">
        <v>164</v>
      </c>
      <c r="F133" s="76">
        <f t="shared" si="2"/>
        <v>128</v>
      </c>
      <c r="G133" s="76">
        <v>85</v>
      </c>
      <c r="H133" s="76">
        <f t="shared" si="3"/>
        <v>43</v>
      </c>
    </row>
    <row r="134" spans="1:8" ht="51">
      <c r="A134" s="64" t="s">
        <v>298</v>
      </c>
      <c r="B134" s="65" t="s">
        <v>160</v>
      </c>
      <c r="C134" s="64" t="s">
        <v>161</v>
      </c>
      <c r="D134" s="64">
        <v>100</v>
      </c>
      <c r="E134" s="64" t="s">
        <v>220</v>
      </c>
      <c r="F134" s="76">
        <f t="shared" si="2"/>
        <v>80</v>
      </c>
      <c r="G134" s="76">
        <v>64</v>
      </c>
      <c r="H134" s="76">
        <f t="shared" si="3"/>
        <v>16</v>
      </c>
    </row>
    <row r="135" spans="1:8" ht="51">
      <c r="A135" s="64" t="s">
        <v>299</v>
      </c>
      <c r="B135" s="65" t="s">
        <v>160</v>
      </c>
      <c r="C135" s="64" t="s">
        <v>161</v>
      </c>
      <c r="D135" s="64">
        <v>160</v>
      </c>
      <c r="E135" s="64" t="s">
        <v>164</v>
      </c>
      <c r="F135" s="76">
        <f t="shared" si="2"/>
        <v>128</v>
      </c>
      <c r="G135" s="76">
        <v>102</v>
      </c>
      <c r="H135" s="76">
        <f t="shared" si="3"/>
        <v>26</v>
      </c>
    </row>
    <row r="136" spans="1:8" ht="51">
      <c r="A136" s="64" t="s">
        <v>300</v>
      </c>
      <c r="B136" s="65" t="s">
        <v>160</v>
      </c>
      <c r="C136" s="64" t="s">
        <v>161</v>
      </c>
      <c r="D136" s="64">
        <v>160</v>
      </c>
      <c r="E136" s="64" t="s">
        <v>164</v>
      </c>
      <c r="F136" s="76">
        <f t="shared" si="2"/>
        <v>128</v>
      </c>
      <c r="G136" s="76">
        <v>82</v>
      </c>
      <c r="H136" s="76">
        <f t="shared" si="3"/>
        <v>46</v>
      </c>
    </row>
    <row r="137" spans="1:8" ht="51">
      <c r="A137" s="64" t="s">
        <v>301</v>
      </c>
      <c r="B137" s="65" t="s">
        <v>160</v>
      </c>
      <c r="C137" s="64" t="s">
        <v>161</v>
      </c>
      <c r="D137" s="64">
        <v>100</v>
      </c>
      <c r="E137" s="64" t="s">
        <v>169</v>
      </c>
      <c r="F137" s="76">
        <f t="shared" si="2"/>
        <v>80</v>
      </c>
      <c r="G137" s="76">
        <v>48</v>
      </c>
      <c r="H137" s="76">
        <f t="shared" si="3"/>
        <v>32</v>
      </c>
    </row>
    <row r="138" spans="1:8" ht="51">
      <c r="A138" s="64" t="s">
        <v>302</v>
      </c>
      <c r="B138" s="65" t="s">
        <v>160</v>
      </c>
      <c r="C138" s="64" t="s">
        <v>161</v>
      </c>
      <c r="D138" s="64">
        <v>160</v>
      </c>
      <c r="E138" s="102" t="s">
        <v>770</v>
      </c>
      <c r="F138" s="76">
        <f t="shared" si="2"/>
        <v>128</v>
      </c>
      <c r="G138" s="76">
        <v>102</v>
      </c>
      <c r="H138" s="76">
        <f t="shared" si="3"/>
        <v>26</v>
      </c>
    </row>
    <row r="139" spans="1:8" ht="51">
      <c r="A139" s="64" t="s">
        <v>303</v>
      </c>
      <c r="B139" s="65" t="s">
        <v>160</v>
      </c>
      <c r="C139" s="64" t="s">
        <v>161</v>
      </c>
      <c r="D139" s="64">
        <v>100</v>
      </c>
      <c r="E139" s="64" t="s">
        <v>169</v>
      </c>
      <c r="F139" s="76">
        <f t="shared" ref="F139:F169" si="4">+D139*0.8</f>
        <v>80</v>
      </c>
      <c r="G139" s="76">
        <v>54</v>
      </c>
      <c r="H139" s="76">
        <f t="shared" si="3"/>
        <v>26</v>
      </c>
    </row>
    <row r="140" spans="1:8" ht="51">
      <c r="A140" s="64" t="s">
        <v>304</v>
      </c>
      <c r="B140" s="65" t="s">
        <v>160</v>
      </c>
      <c r="C140" s="64" t="s">
        <v>161</v>
      </c>
      <c r="D140" s="64">
        <v>63</v>
      </c>
      <c r="E140" s="64" t="s">
        <v>192</v>
      </c>
      <c r="F140" s="76">
        <f t="shared" si="4"/>
        <v>50.400000000000006</v>
      </c>
      <c r="G140" s="76">
        <v>32</v>
      </c>
      <c r="H140" s="76">
        <f t="shared" ref="H140:H203" si="5">+F140-G140</f>
        <v>18.400000000000006</v>
      </c>
    </row>
    <row r="141" spans="1:8" ht="51">
      <c r="A141" s="64" t="s">
        <v>305</v>
      </c>
      <c r="B141" s="65" t="s">
        <v>160</v>
      </c>
      <c r="C141" s="64" t="s">
        <v>161</v>
      </c>
      <c r="D141" s="64">
        <v>100</v>
      </c>
      <c r="E141" s="64" t="s">
        <v>164</v>
      </c>
      <c r="F141" s="76">
        <f t="shared" si="4"/>
        <v>80</v>
      </c>
      <c r="G141" s="76">
        <v>60</v>
      </c>
      <c r="H141" s="76">
        <f t="shared" si="5"/>
        <v>20</v>
      </c>
    </row>
    <row r="142" spans="1:8" ht="51">
      <c r="A142" s="64" t="s">
        <v>306</v>
      </c>
      <c r="B142" s="65" t="s">
        <v>160</v>
      </c>
      <c r="C142" s="64" t="s">
        <v>161</v>
      </c>
      <c r="D142" s="64">
        <v>160</v>
      </c>
      <c r="E142" s="64" t="s">
        <v>164</v>
      </c>
      <c r="F142" s="76">
        <f t="shared" si="4"/>
        <v>128</v>
      </c>
      <c r="G142" s="76">
        <v>102</v>
      </c>
      <c r="H142" s="76">
        <f t="shared" si="5"/>
        <v>26</v>
      </c>
    </row>
    <row r="143" spans="1:8" ht="51">
      <c r="A143" s="64" t="s">
        <v>307</v>
      </c>
      <c r="B143" s="65" t="s">
        <v>160</v>
      </c>
      <c r="C143" s="64" t="s">
        <v>161</v>
      </c>
      <c r="D143" s="64">
        <v>100</v>
      </c>
      <c r="E143" s="64" t="s">
        <v>169</v>
      </c>
      <c r="F143" s="76">
        <f t="shared" si="4"/>
        <v>80</v>
      </c>
      <c r="G143" s="76">
        <v>54</v>
      </c>
      <c r="H143" s="76">
        <f t="shared" si="5"/>
        <v>26</v>
      </c>
    </row>
    <row r="144" spans="1:8" ht="51">
      <c r="A144" s="64" t="s">
        <v>308</v>
      </c>
      <c r="B144" s="65" t="s">
        <v>160</v>
      </c>
      <c r="C144" s="64" t="s">
        <v>161</v>
      </c>
      <c r="D144" s="64">
        <v>160</v>
      </c>
      <c r="E144" s="102" t="s">
        <v>770</v>
      </c>
      <c r="F144" s="76">
        <f t="shared" si="4"/>
        <v>128</v>
      </c>
      <c r="G144" s="76">
        <v>88</v>
      </c>
      <c r="H144" s="76">
        <f t="shared" si="5"/>
        <v>40</v>
      </c>
    </row>
    <row r="145" spans="1:8" ht="51">
      <c r="A145" s="64" t="s">
        <v>309</v>
      </c>
      <c r="B145" s="65" t="s">
        <v>160</v>
      </c>
      <c r="C145" s="64" t="s">
        <v>161</v>
      </c>
      <c r="D145" s="64">
        <v>100</v>
      </c>
      <c r="E145" s="64" t="s">
        <v>169</v>
      </c>
      <c r="F145" s="76">
        <f t="shared" si="4"/>
        <v>80</v>
      </c>
      <c r="G145" s="76">
        <v>60</v>
      </c>
      <c r="H145" s="76">
        <f t="shared" si="5"/>
        <v>20</v>
      </c>
    </row>
    <row r="146" spans="1:8" ht="51">
      <c r="A146" s="64" t="s">
        <v>310</v>
      </c>
      <c r="B146" s="65" t="s">
        <v>160</v>
      </c>
      <c r="C146" s="64" t="s">
        <v>161</v>
      </c>
      <c r="D146" s="64">
        <v>160</v>
      </c>
      <c r="E146" s="64" t="s">
        <v>164</v>
      </c>
      <c r="F146" s="76">
        <f t="shared" si="4"/>
        <v>128</v>
      </c>
      <c r="G146" s="76">
        <v>88</v>
      </c>
      <c r="H146" s="76">
        <f t="shared" si="5"/>
        <v>40</v>
      </c>
    </row>
    <row r="147" spans="1:8" ht="51">
      <c r="A147" s="64" t="s">
        <v>311</v>
      </c>
      <c r="B147" s="65" t="s">
        <v>160</v>
      </c>
      <c r="C147" s="64" t="s">
        <v>161</v>
      </c>
      <c r="D147" s="64">
        <v>100</v>
      </c>
      <c r="E147" s="64" t="s">
        <v>169</v>
      </c>
      <c r="F147" s="76">
        <f t="shared" si="4"/>
        <v>80</v>
      </c>
      <c r="G147" s="76">
        <v>54</v>
      </c>
      <c r="H147" s="76">
        <f t="shared" si="5"/>
        <v>26</v>
      </c>
    </row>
    <row r="148" spans="1:8" ht="51">
      <c r="A148" s="64" t="s">
        <v>312</v>
      </c>
      <c r="B148" s="65" t="s">
        <v>160</v>
      </c>
      <c r="C148" s="64" t="s">
        <v>161</v>
      </c>
      <c r="D148" s="64">
        <v>250</v>
      </c>
      <c r="E148" s="64" t="s">
        <v>162</v>
      </c>
      <c r="F148" s="76">
        <f t="shared" si="4"/>
        <v>200</v>
      </c>
      <c r="G148" s="76">
        <v>128</v>
      </c>
      <c r="H148" s="76">
        <f t="shared" si="5"/>
        <v>72</v>
      </c>
    </row>
    <row r="149" spans="1:8" ht="51">
      <c r="A149" s="64" t="s">
        <v>313</v>
      </c>
      <c r="B149" s="65" t="s">
        <v>160</v>
      </c>
      <c r="C149" s="64" t="s">
        <v>161</v>
      </c>
      <c r="D149" s="64">
        <v>100</v>
      </c>
      <c r="E149" s="64" t="s">
        <v>169</v>
      </c>
      <c r="F149" s="76">
        <f t="shared" si="4"/>
        <v>80</v>
      </c>
      <c r="G149" s="76">
        <v>60</v>
      </c>
      <c r="H149" s="76">
        <f t="shared" si="5"/>
        <v>20</v>
      </c>
    </row>
    <row r="150" spans="1:8" ht="51">
      <c r="A150" s="64" t="s">
        <v>314</v>
      </c>
      <c r="B150" s="65" t="s">
        <v>160</v>
      </c>
      <c r="C150" s="64" t="s">
        <v>161</v>
      </c>
      <c r="D150" s="64">
        <v>63</v>
      </c>
      <c r="E150" s="64" t="s">
        <v>192</v>
      </c>
      <c r="F150" s="76">
        <f t="shared" si="4"/>
        <v>50.400000000000006</v>
      </c>
      <c r="G150" s="76">
        <v>32</v>
      </c>
      <c r="H150" s="76">
        <f t="shared" si="5"/>
        <v>18.400000000000006</v>
      </c>
    </row>
    <row r="151" spans="1:8" ht="51">
      <c r="A151" s="64" t="s">
        <v>315</v>
      </c>
      <c r="B151" s="65" t="s">
        <v>160</v>
      </c>
      <c r="C151" s="64" t="s">
        <v>161</v>
      </c>
      <c r="D151" s="64">
        <v>100</v>
      </c>
      <c r="E151" s="64" t="s">
        <v>169</v>
      </c>
      <c r="F151" s="76">
        <f t="shared" si="4"/>
        <v>80</v>
      </c>
      <c r="G151" s="76">
        <v>44</v>
      </c>
      <c r="H151" s="76">
        <f t="shared" si="5"/>
        <v>36</v>
      </c>
    </row>
    <row r="152" spans="1:8" ht="51">
      <c r="A152" s="64" t="s">
        <v>316</v>
      </c>
      <c r="B152" s="65" t="s">
        <v>160</v>
      </c>
      <c r="C152" s="64" t="s">
        <v>161</v>
      </c>
      <c r="D152" s="64">
        <v>100</v>
      </c>
      <c r="E152" s="64" t="s">
        <v>169</v>
      </c>
      <c r="F152" s="76">
        <f t="shared" si="4"/>
        <v>80</v>
      </c>
      <c r="G152" s="76">
        <v>60</v>
      </c>
      <c r="H152" s="76">
        <f t="shared" si="5"/>
        <v>20</v>
      </c>
    </row>
    <row r="153" spans="1:8" ht="51">
      <c r="A153" s="64" t="s">
        <v>317</v>
      </c>
      <c r="B153" s="65" t="s">
        <v>160</v>
      </c>
      <c r="C153" s="64" t="s">
        <v>161</v>
      </c>
      <c r="D153" s="64">
        <v>63</v>
      </c>
      <c r="E153" s="64" t="s">
        <v>192</v>
      </c>
      <c r="F153" s="76">
        <f t="shared" si="4"/>
        <v>50.400000000000006</v>
      </c>
      <c r="G153" s="76">
        <v>32</v>
      </c>
      <c r="H153" s="76">
        <f t="shared" si="5"/>
        <v>18.400000000000006</v>
      </c>
    </row>
    <row r="154" spans="1:8" ht="51">
      <c r="A154" s="64" t="s">
        <v>318</v>
      </c>
      <c r="B154" s="65" t="s">
        <v>160</v>
      </c>
      <c r="C154" s="64" t="s">
        <v>161</v>
      </c>
      <c r="D154" s="64">
        <v>160</v>
      </c>
      <c r="E154" s="64" t="s">
        <v>164</v>
      </c>
      <c r="F154" s="76">
        <f t="shared" si="4"/>
        <v>128</v>
      </c>
      <c r="G154" s="76">
        <v>60</v>
      </c>
      <c r="H154" s="76">
        <f t="shared" si="5"/>
        <v>68</v>
      </c>
    </row>
    <row r="155" spans="1:8" ht="51">
      <c r="A155" s="64" t="s">
        <v>319</v>
      </c>
      <c r="B155" s="65" t="s">
        <v>160</v>
      </c>
      <c r="C155" s="64" t="s">
        <v>161</v>
      </c>
      <c r="D155" s="64">
        <v>160</v>
      </c>
      <c r="E155" s="64" t="s">
        <v>164</v>
      </c>
      <c r="F155" s="76">
        <f t="shared" si="4"/>
        <v>128</v>
      </c>
      <c r="G155" s="76">
        <v>54</v>
      </c>
      <c r="H155" s="76">
        <f t="shared" si="5"/>
        <v>74</v>
      </c>
    </row>
    <row r="156" spans="1:8" ht="51">
      <c r="A156" s="64" t="s">
        <v>320</v>
      </c>
      <c r="B156" s="65" t="s">
        <v>160</v>
      </c>
      <c r="C156" s="64" t="s">
        <v>161</v>
      </c>
      <c r="D156" s="64">
        <v>160</v>
      </c>
      <c r="E156" s="64" t="s">
        <v>226</v>
      </c>
      <c r="F156" s="76">
        <f t="shared" si="4"/>
        <v>128</v>
      </c>
      <c r="G156" s="76">
        <v>88</v>
      </c>
      <c r="H156" s="76">
        <f t="shared" si="5"/>
        <v>40</v>
      </c>
    </row>
    <row r="157" spans="1:8" ht="51">
      <c r="A157" s="64" t="s">
        <v>321</v>
      </c>
      <c r="B157" s="65" t="s">
        <v>160</v>
      </c>
      <c r="C157" s="64" t="s">
        <v>161</v>
      </c>
      <c r="D157" s="64">
        <v>250</v>
      </c>
      <c r="E157" s="64" t="s">
        <v>239</v>
      </c>
      <c r="F157" s="76">
        <f t="shared" si="4"/>
        <v>200</v>
      </c>
      <c r="G157" s="76">
        <v>164</v>
      </c>
      <c r="H157" s="76">
        <f t="shared" si="5"/>
        <v>36</v>
      </c>
    </row>
    <row r="158" spans="1:8" ht="51">
      <c r="A158" s="64" t="s">
        <v>322</v>
      </c>
      <c r="B158" s="65" t="s">
        <v>160</v>
      </c>
      <c r="C158" s="64" t="s">
        <v>161</v>
      </c>
      <c r="D158" s="64">
        <v>100</v>
      </c>
      <c r="E158" s="64" t="s">
        <v>169</v>
      </c>
      <c r="F158" s="76">
        <f t="shared" si="4"/>
        <v>80</v>
      </c>
      <c r="G158" s="76">
        <v>60</v>
      </c>
      <c r="H158" s="76">
        <f t="shared" si="5"/>
        <v>20</v>
      </c>
    </row>
    <row r="159" spans="1:8" ht="51">
      <c r="A159" s="64" t="s">
        <v>323</v>
      </c>
      <c r="B159" s="65" t="s">
        <v>160</v>
      </c>
      <c r="C159" s="64" t="s">
        <v>161</v>
      </c>
      <c r="D159" s="64">
        <v>250</v>
      </c>
      <c r="E159" s="64" t="s">
        <v>162</v>
      </c>
      <c r="F159" s="76">
        <f t="shared" si="4"/>
        <v>200</v>
      </c>
      <c r="G159" s="76">
        <v>132</v>
      </c>
      <c r="H159" s="76">
        <f t="shared" si="5"/>
        <v>68</v>
      </c>
    </row>
    <row r="160" spans="1:8" ht="51">
      <c r="A160" s="64" t="s">
        <v>324</v>
      </c>
      <c r="B160" s="65" t="s">
        <v>160</v>
      </c>
      <c r="C160" s="64" t="s">
        <v>161</v>
      </c>
      <c r="D160" s="64">
        <v>100</v>
      </c>
      <c r="E160" s="64" t="s">
        <v>169</v>
      </c>
      <c r="F160" s="76">
        <f t="shared" si="4"/>
        <v>80</v>
      </c>
      <c r="G160" s="76">
        <v>44</v>
      </c>
      <c r="H160" s="76">
        <f t="shared" si="5"/>
        <v>36</v>
      </c>
    </row>
    <row r="161" spans="1:8" ht="51">
      <c r="A161" s="64" t="s">
        <v>325</v>
      </c>
      <c r="B161" s="65" t="s">
        <v>160</v>
      </c>
      <c r="C161" s="64" t="s">
        <v>161</v>
      </c>
      <c r="D161" s="64">
        <v>100</v>
      </c>
      <c r="E161" s="64" t="s">
        <v>169</v>
      </c>
      <c r="F161" s="76">
        <f t="shared" si="4"/>
        <v>80</v>
      </c>
      <c r="G161" s="76">
        <v>54</v>
      </c>
      <c r="H161" s="76">
        <f t="shared" si="5"/>
        <v>26</v>
      </c>
    </row>
    <row r="162" spans="1:8" ht="51">
      <c r="A162" s="64" t="s">
        <v>326</v>
      </c>
      <c r="B162" s="65" t="s">
        <v>160</v>
      </c>
      <c r="C162" s="64" t="s">
        <v>161</v>
      </c>
      <c r="D162" s="64">
        <v>100</v>
      </c>
      <c r="E162" s="64" t="s">
        <v>169</v>
      </c>
      <c r="F162" s="76">
        <f t="shared" si="4"/>
        <v>80</v>
      </c>
      <c r="G162" s="76">
        <v>68</v>
      </c>
      <c r="H162" s="76">
        <f t="shared" si="5"/>
        <v>12</v>
      </c>
    </row>
    <row r="163" spans="1:8" ht="51">
      <c r="A163" s="64" t="s">
        <v>327</v>
      </c>
      <c r="B163" s="65" t="s">
        <v>160</v>
      </c>
      <c r="C163" s="64" t="s">
        <v>161</v>
      </c>
      <c r="D163" s="64">
        <v>160</v>
      </c>
      <c r="E163" s="64" t="s">
        <v>164</v>
      </c>
      <c r="F163" s="76">
        <f t="shared" si="4"/>
        <v>128</v>
      </c>
      <c r="G163" s="76">
        <v>102</v>
      </c>
      <c r="H163" s="76">
        <f t="shared" si="5"/>
        <v>26</v>
      </c>
    </row>
    <row r="164" spans="1:8" ht="51">
      <c r="A164" s="64" t="s">
        <v>328</v>
      </c>
      <c r="B164" s="65" t="s">
        <v>160</v>
      </c>
      <c r="C164" s="64" t="s">
        <v>161</v>
      </c>
      <c r="D164" s="64">
        <v>100</v>
      </c>
      <c r="E164" s="64" t="s">
        <v>169</v>
      </c>
      <c r="F164" s="76">
        <f t="shared" si="4"/>
        <v>80</v>
      </c>
      <c r="G164" s="76">
        <v>58</v>
      </c>
      <c r="H164" s="76">
        <f t="shared" si="5"/>
        <v>22</v>
      </c>
    </row>
    <row r="165" spans="1:8" ht="51">
      <c r="A165" s="64" t="s">
        <v>329</v>
      </c>
      <c r="B165" s="65" t="s">
        <v>160</v>
      </c>
      <c r="C165" s="64" t="s">
        <v>161</v>
      </c>
      <c r="D165" s="64">
        <v>160</v>
      </c>
      <c r="E165" s="64" t="s">
        <v>164</v>
      </c>
      <c r="F165" s="76">
        <f t="shared" si="4"/>
        <v>128</v>
      </c>
      <c r="G165" s="76">
        <v>104</v>
      </c>
      <c r="H165" s="76">
        <f t="shared" si="5"/>
        <v>24</v>
      </c>
    </row>
    <row r="166" spans="1:8" ht="51">
      <c r="A166" s="64" t="s">
        <v>330</v>
      </c>
      <c r="B166" s="65" t="s">
        <v>160</v>
      </c>
      <c r="C166" s="64" t="s">
        <v>161</v>
      </c>
      <c r="D166" s="64">
        <v>160</v>
      </c>
      <c r="E166" s="64" t="s">
        <v>226</v>
      </c>
      <c r="F166" s="76">
        <f t="shared" si="4"/>
        <v>128</v>
      </c>
      <c r="G166" s="76">
        <v>92</v>
      </c>
      <c r="H166" s="76">
        <f t="shared" si="5"/>
        <v>36</v>
      </c>
    </row>
    <row r="167" spans="1:8" ht="51">
      <c r="A167" s="64" t="s">
        <v>331</v>
      </c>
      <c r="B167" s="65" t="s">
        <v>160</v>
      </c>
      <c r="C167" s="64" t="s">
        <v>161</v>
      </c>
      <c r="D167" s="64">
        <v>100</v>
      </c>
      <c r="E167" s="64" t="s">
        <v>169</v>
      </c>
      <c r="F167" s="76">
        <f t="shared" si="4"/>
        <v>80</v>
      </c>
      <c r="G167" s="76">
        <v>44</v>
      </c>
      <c r="H167" s="76">
        <f t="shared" si="5"/>
        <v>36</v>
      </c>
    </row>
    <row r="168" spans="1:8" ht="51">
      <c r="A168" s="64" t="s">
        <v>332</v>
      </c>
      <c r="B168" s="65" t="s">
        <v>160</v>
      </c>
      <c r="C168" s="64" t="s">
        <v>161</v>
      </c>
      <c r="D168" s="64">
        <v>63</v>
      </c>
      <c r="E168" s="64" t="s">
        <v>192</v>
      </c>
      <c r="F168" s="76">
        <f t="shared" si="4"/>
        <v>50.400000000000006</v>
      </c>
      <c r="G168" s="76">
        <v>32</v>
      </c>
      <c r="H168" s="76">
        <f t="shared" si="5"/>
        <v>18.400000000000006</v>
      </c>
    </row>
    <row r="169" spans="1:8" ht="51">
      <c r="A169" s="64" t="s">
        <v>333</v>
      </c>
      <c r="B169" s="65" t="s">
        <v>160</v>
      </c>
      <c r="C169" s="64" t="s">
        <v>161</v>
      </c>
      <c r="D169" s="64">
        <v>100</v>
      </c>
      <c r="E169" s="64" t="s">
        <v>169</v>
      </c>
      <c r="F169" s="76">
        <f t="shared" si="4"/>
        <v>80</v>
      </c>
      <c r="G169" s="76">
        <v>54</v>
      </c>
      <c r="H169" s="76">
        <f t="shared" si="5"/>
        <v>26</v>
      </c>
    </row>
    <row r="170" spans="1:8">
      <c r="A170" s="166" t="s">
        <v>334</v>
      </c>
      <c r="B170" s="167"/>
      <c r="C170" s="167"/>
      <c r="D170" s="167"/>
      <c r="E170" s="167"/>
      <c r="F170" s="168"/>
      <c r="G170" s="168"/>
      <c r="H170" s="169"/>
    </row>
    <row r="171" spans="1:8" ht="51">
      <c r="A171" s="66" t="s">
        <v>808</v>
      </c>
      <c r="B171" s="65" t="s">
        <v>160</v>
      </c>
      <c r="C171" s="64" t="s">
        <v>161</v>
      </c>
      <c r="D171" s="66">
        <v>63</v>
      </c>
      <c r="E171" s="66" t="s">
        <v>335</v>
      </c>
      <c r="F171" s="76">
        <f t="shared" ref="F171:F183" si="6">+D171*0.8</f>
        <v>50.400000000000006</v>
      </c>
      <c r="G171" s="76">
        <v>32</v>
      </c>
      <c r="H171" s="76">
        <f t="shared" si="5"/>
        <v>18.400000000000006</v>
      </c>
    </row>
    <row r="172" spans="1:8" ht="51">
      <c r="A172" s="66" t="s">
        <v>778</v>
      </c>
      <c r="B172" s="65" t="s">
        <v>160</v>
      </c>
      <c r="C172" s="64" t="s">
        <v>487</v>
      </c>
      <c r="D172" s="66">
        <v>63</v>
      </c>
      <c r="E172" s="66" t="s">
        <v>336</v>
      </c>
      <c r="F172" s="76">
        <f t="shared" si="6"/>
        <v>50.400000000000006</v>
      </c>
      <c r="G172" s="76">
        <v>28</v>
      </c>
      <c r="H172" s="76">
        <f t="shared" si="5"/>
        <v>22.400000000000006</v>
      </c>
    </row>
    <row r="173" spans="1:8" ht="51">
      <c r="A173" s="66" t="s">
        <v>779</v>
      </c>
      <c r="B173" s="65" t="s">
        <v>160</v>
      </c>
      <c r="C173" s="64" t="s">
        <v>487</v>
      </c>
      <c r="D173" s="97">
        <v>100</v>
      </c>
      <c r="E173" s="97" t="s">
        <v>337</v>
      </c>
      <c r="F173" s="76">
        <f t="shared" si="6"/>
        <v>80</v>
      </c>
      <c r="G173" s="76">
        <v>62</v>
      </c>
      <c r="H173" s="76">
        <f t="shared" si="5"/>
        <v>18</v>
      </c>
    </row>
    <row r="174" spans="1:8" ht="51">
      <c r="A174" s="66" t="s">
        <v>809</v>
      </c>
      <c r="B174" s="65" t="s">
        <v>160</v>
      </c>
      <c r="C174" s="64" t="s">
        <v>161</v>
      </c>
      <c r="D174" s="97">
        <v>40</v>
      </c>
      <c r="E174" s="97" t="s">
        <v>338</v>
      </c>
      <c r="F174" s="76">
        <f t="shared" si="6"/>
        <v>32</v>
      </c>
      <c r="G174" s="76">
        <v>12</v>
      </c>
      <c r="H174" s="76">
        <f t="shared" si="5"/>
        <v>20</v>
      </c>
    </row>
    <row r="175" spans="1:8" ht="51">
      <c r="A175" s="66" t="s">
        <v>780</v>
      </c>
      <c r="B175" s="65" t="s">
        <v>160</v>
      </c>
      <c r="C175" s="64" t="s">
        <v>161</v>
      </c>
      <c r="D175" s="97">
        <v>160</v>
      </c>
      <c r="E175" s="97" t="s">
        <v>339</v>
      </c>
      <c r="F175" s="76">
        <f t="shared" si="6"/>
        <v>128</v>
      </c>
      <c r="G175" s="76">
        <v>78</v>
      </c>
      <c r="H175" s="76">
        <f t="shared" si="5"/>
        <v>50</v>
      </c>
    </row>
    <row r="176" spans="1:8" ht="51">
      <c r="A176" s="66" t="s">
        <v>810</v>
      </c>
      <c r="B176" s="65" t="s">
        <v>160</v>
      </c>
      <c r="C176" s="64" t="s">
        <v>161</v>
      </c>
      <c r="D176" s="97">
        <v>160</v>
      </c>
      <c r="E176" s="97" t="s">
        <v>340</v>
      </c>
      <c r="F176" s="76">
        <f t="shared" si="6"/>
        <v>128</v>
      </c>
      <c r="G176" s="76">
        <v>72</v>
      </c>
      <c r="H176" s="76">
        <f t="shared" si="5"/>
        <v>56</v>
      </c>
    </row>
    <row r="177" spans="1:8" ht="51">
      <c r="A177" s="66" t="s">
        <v>781</v>
      </c>
      <c r="B177" s="65" t="s">
        <v>160</v>
      </c>
      <c r="C177" s="64" t="s">
        <v>161</v>
      </c>
      <c r="D177" s="97">
        <v>63</v>
      </c>
      <c r="E177" s="97" t="s">
        <v>335</v>
      </c>
      <c r="F177" s="76">
        <f t="shared" si="6"/>
        <v>50.400000000000006</v>
      </c>
      <c r="G177" s="76">
        <v>38</v>
      </c>
      <c r="H177" s="76">
        <f t="shared" si="5"/>
        <v>12.400000000000006</v>
      </c>
    </row>
    <row r="178" spans="1:8" ht="51">
      <c r="A178" s="66" t="s">
        <v>782</v>
      </c>
      <c r="B178" s="65" t="s">
        <v>160</v>
      </c>
      <c r="C178" s="64" t="s">
        <v>161</v>
      </c>
      <c r="D178" s="97">
        <v>40</v>
      </c>
      <c r="E178" s="97" t="s">
        <v>338</v>
      </c>
      <c r="F178" s="76">
        <f t="shared" si="6"/>
        <v>32</v>
      </c>
      <c r="G178" s="76">
        <v>24</v>
      </c>
      <c r="H178" s="76">
        <f t="shared" si="5"/>
        <v>8</v>
      </c>
    </row>
    <row r="179" spans="1:8" ht="51">
      <c r="A179" s="66" t="s">
        <v>811</v>
      </c>
      <c r="B179" s="65" t="s">
        <v>160</v>
      </c>
      <c r="C179" s="64" t="s">
        <v>161</v>
      </c>
      <c r="D179" s="97">
        <v>63</v>
      </c>
      <c r="E179" s="97" t="s">
        <v>335</v>
      </c>
      <c r="F179" s="76">
        <f t="shared" si="6"/>
        <v>50.400000000000006</v>
      </c>
      <c r="G179" s="76">
        <v>24</v>
      </c>
      <c r="H179" s="76">
        <f t="shared" si="5"/>
        <v>26.400000000000006</v>
      </c>
    </row>
    <row r="180" spans="1:8" ht="51">
      <c r="A180" s="66" t="s">
        <v>783</v>
      </c>
      <c r="B180" s="65" t="s">
        <v>160</v>
      </c>
      <c r="C180" s="64" t="s">
        <v>161</v>
      </c>
      <c r="D180" s="97">
        <v>100</v>
      </c>
      <c r="E180" s="102" t="s">
        <v>771</v>
      </c>
      <c r="F180" s="76">
        <f t="shared" si="6"/>
        <v>80</v>
      </c>
      <c r="G180" s="76">
        <v>28</v>
      </c>
      <c r="H180" s="76">
        <f t="shared" si="5"/>
        <v>52</v>
      </c>
    </row>
    <row r="181" spans="1:8" ht="51">
      <c r="A181" s="66" t="s">
        <v>784</v>
      </c>
      <c r="B181" s="65" t="s">
        <v>160</v>
      </c>
      <c r="C181" s="64" t="s">
        <v>487</v>
      </c>
      <c r="D181" s="97">
        <v>250</v>
      </c>
      <c r="E181" s="97" t="s">
        <v>341</v>
      </c>
      <c r="F181" s="76">
        <f t="shared" si="6"/>
        <v>200</v>
      </c>
      <c r="G181" s="76">
        <v>128</v>
      </c>
      <c r="H181" s="76">
        <f t="shared" si="5"/>
        <v>72</v>
      </c>
    </row>
    <row r="182" spans="1:8" ht="51">
      <c r="A182" s="66" t="s">
        <v>785</v>
      </c>
      <c r="B182" s="65" t="s">
        <v>160</v>
      </c>
      <c r="C182" s="64" t="s">
        <v>161</v>
      </c>
      <c r="D182" s="97">
        <v>160</v>
      </c>
      <c r="E182" s="97" t="s">
        <v>339</v>
      </c>
      <c r="F182" s="76">
        <f t="shared" si="6"/>
        <v>128</v>
      </c>
      <c r="G182" s="76">
        <v>88</v>
      </c>
      <c r="H182" s="76">
        <f t="shared" si="5"/>
        <v>40</v>
      </c>
    </row>
    <row r="183" spans="1:8" ht="51">
      <c r="A183" s="66" t="s">
        <v>812</v>
      </c>
      <c r="B183" s="65" t="s">
        <v>160</v>
      </c>
      <c r="C183" s="64" t="s">
        <v>161</v>
      </c>
      <c r="D183" s="97">
        <v>100</v>
      </c>
      <c r="E183" s="97" t="s">
        <v>342</v>
      </c>
      <c r="F183" s="76">
        <f t="shared" si="6"/>
        <v>80</v>
      </c>
      <c r="G183" s="76">
        <v>54</v>
      </c>
      <c r="H183" s="76">
        <f t="shared" si="5"/>
        <v>26</v>
      </c>
    </row>
    <row r="184" spans="1:8" ht="76.5">
      <c r="A184" s="66" t="s">
        <v>813</v>
      </c>
      <c r="B184" s="65" t="s">
        <v>160</v>
      </c>
      <c r="C184" s="64" t="s">
        <v>487</v>
      </c>
      <c r="D184" s="71" t="s">
        <v>343</v>
      </c>
      <c r="E184" s="71" t="s">
        <v>772</v>
      </c>
      <c r="F184" s="76">
        <f>+(100+250+100+160+250)*0.8</f>
        <v>688</v>
      </c>
      <c r="G184" s="76">
        <v>412</v>
      </c>
      <c r="H184" s="76">
        <f t="shared" si="5"/>
        <v>276</v>
      </c>
    </row>
    <row r="185" spans="1:8" ht="51">
      <c r="A185" s="66" t="s">
        <v>786</v>
      </c>
      <c r="B185" s="65" t="s">
        <v>160</v>
      </c>
      <c r="C185" s="64" t="s">
        <v>161</v>
      </c>
      <c r="D185" s="97">
        <v>100</v>
      </c>
      <c r="E185" s="97" t="s">
        <v>342</v>
      </c>
      <c r="F185" s="76">
        <f t="shared" ref="F185:F248" si="7">+D185*0.8</f>
        <v>80</v>
      </c>
      <c r="G185" s="76">
        <v>54</v>
      </c>
      <c r="H185" s="76">
        <f t="shared" si="5"/>
        <v>26</v>
      </c>
    </row>
    <row r="186" spans="1:8" ht="51">
      <c r="A186" s="66" t="s">
        <v>787</v>
      </c>
      <c r="B186" s="65" t="s">
        <v>160</v>
      </c>
      <c r="C186" s="64" t="s">
        <v>161</v>
      </c>
      <c r="D186" s="97">
        <v>100</v>
      </c>
      <c r="E186" s="97" t="s">
        <v>342</v>
      </c>
      <c r="F186" s="76">
        <f t="shared" si="7"/>
        <v>80</v>
      </c>
      <c r="G186" s="76">
        <v>52</v>
      </c>
      <c r="H186" s="76">
        <f t="shared" si="5"/>
        <v>28</v>
      </c>
    </row>
    <row r="187" spans="1:8" ht="51">
      <c r="A187" s="66" t="s">
        <v>788</v>
      </c>
      <c r="B187" s="65" t="s">
        <v>160</v>
      </c>
      <c r="C187" s="64" t="s">
        <v>161</v>
      </c>
      <c r="D187" s="97">
        <v>40</v>
      </c>
      <c r="E187" s="97" t="s">
        <v>344</v>
      </c>
      <c r="F187" s="76">
        <f t="shared" si="7"/>
        <v>32</v>
      </c>
      <c r="G187" s="76">
        <v>18</v>
      </c>
      <c r="H187" s="76">
        <f t="shared" si="5"/>
        <v>14</v>
      </c>
    </row>
    <row r="188" spans="1:8" ht="51">
      <c r="A188" s="66" t="s">
        <v>789</v>
      </c>
      <c r="B188" s="65" t="s">
        <v>160</v>
      </c>
      <c r="C188" s="64" t="s">
        <v>161</v>
      </c>
      <c r="D188" s="97">
        <v>16</v>
      </c>
      <c r="E188" s="97" t="s">
        <v>345</v>
      </c>
      <c r="F188" s="76">
        <f t="shared" si="7"/>
        <v>12.8</v>
      </c>
      <c r="G188" s="76">
        <v>8</v>
      </c>
      <c r="H188" s="76">
        <f t="shared" si="5"/>
        <v>4.8000000000000007</v>
      </c>
    </row>
    <row r="189" spans="1:8" ht="51">
      <c r="A189" s="66" t="s">
        <v>814</v>
      </c>
      <c r="B189" s="65" t="s">
        <v>160</v>
      </c>
      <c r="C189" s="64" t="s">
        <v>161</v>
      </c>
      <c r="D189" s="97">
        <v>400</v>
      </c>
      <c r="E189" s="97" t="s">
        <v>346</v>
      </c>
      <c r="F189" s="76">
        <f t="shared" si="7"/>
        <v>320</v>
      </c>
      <c r="G189" s="76">
        <v>202</v>
      </c>
      <c r="H189" s="76">
        <f t="shared" si="5"/>
        <v>118</v>
      </c>
    </row>
    <row r="190" spans="1:8" ht="51">
      <c r="A190" s="66" t="s">
        <v>815</v>
      </c>
      <c r="B190" s="65" t="s">
        <v>160</v>
      </c>
      <c r="C190" s="64" t="s">
        <v>161</v>
      </c>
      <c r="D190" s="97">
        <v>250</v>
      </c>
      <c r="E190" s="97" t="s">
        <v>347</v>
      </c>
      <c r="F190" s="76">
        <f t="shared" si="7"/>
        <v>200</v>
      </c>
      <c r="G190" s="76">
        <v>88</v>
      </c>
      <c r="H190" s="76">
        <f t="shared" si="5"/>
        <v>112</v>
      </c>
    </row>
    <row r="191" spans="1:8" ht="51">
      <c r="A191" s="66" t="s">
        <v>790</v>
      </c>
      <c r="B191" s="65" t="s">
        <v>160</v>
      </c>
      <c r="C191" s="64" t="s">
        <v>161</v>
      </c>
      <c r="D191" s="97">
        <v>63</v>
      </c>
      <c r="E191" s="97" t="s">
        <v>335</v>
      </c>
      <c r="F191" s="76">
        <f t="shared" si="7"/>
        <v>50.400000000000006</v>
      </c>
      <c r="G191" s="76">
        <v>32</v>
      </c>
      <c r="H191" s="76">
        <f t="shared" si="5"/>
        <v>18.400000000000006</v>
      </c>
    </row>
    <row r="192" spans="1:8" ht="51">
      <c r="A192" s="66" t="s">
        <v>816</v>
      </c>
      <c r="B192" s="65" t="s">
        <v>160</v>
      </c>
      <c r="C192" s="64" t="s">
        <v>161</v>
      </c>
      <c r="D192" s="97">
        <v>40</v>
      </c>
      <c r="E192" s="97" t="s">
        <v>338</v>
      </c>
      <c r="F192" s="76">
        <f t="shared" si="7"/>
        <v>32</v>
      </c>
      <c r="G192" s="76">
        <v>12</v>
      </c>
      <c r="H192" s="76">
        <f t="shared" si="5"/>
        <v>20</v>
      </c>
    </row>
    <row r="193" spans="1:8" ht="51">
      <c r="A193" s="66" t="s">
        <v>817</v>
      </c>
      <c r="B193" s="65" t="s">
        <v>160</v>
      </c>
      <c r="C193" s="64" t="s">
        <v>161</v>
      </c>
      <c r="D193" s="97">
        <v>63</v>
      </c>
      <c r="E193" s="97" t="s">
        <v>348</v>
      </c>
      <c r="F193" s="76">
        <f t="shared" si="7"/>
        <v>50.400000000000006</v>
      </c>
      <c r="G193" s="76">
        <v>32</v>
      </c>
      <c r="H193" s="76">
        <f t="shared" si="5"/>
        <v>18.400000000000006</v>
      </c>
    </row>
    <row r="194" spans="1:8" ht="51">
      <c r="A194" s="66" t="s">
        <v>818</v>
      </c>
      <c r="B194" s="65" t="s">
        <v>160</v>
      </c>
      <c r="C194" s="64" t="s">
        <v>161</v>
      </c>
      <c r="D194" s="97">
        <v>160</v>
      </c>
      <c r="E194" s="97" t="s">
        <v>349</v>
      </c>
      <c r="F194" s="76">
        <f t="shared" si="7"/>
        <v>128</v>
      </c>
      <c r="G194" s="76">
        <v>88</v>
      </c>
      <c r="H194" s="76">
        <f t="shared" si="5"/>
        <v>40</v>
      </c>
    </row>
    <row r="195" spans="1:8" ht="51">
      <c r="A195" s="66" t="s">
        <v>791</v>
      </c>
      <c r="B195" s="65" t="s">
        <v>160</v>
      </c>
      <c r="C195" s="64" t="s">
        <v>487</v>
      </c>
      <c r="D195" s="97">
        <v>63</v>
      </c>
      <c r="E195" s="97" t="s">
        <v>336</v>
      </c>
      <c r="F195" s="76">
        <f t="shared" si="7"/>
        <v>50.400000000000006</v>
      </c>
      <c r="G195" s="76">
        <v>32</v>
      </c>
      <c r="H195" s="76">
        <f t="shared" si="5"/>
        <v>18.400000000000006</v>
      </c>
    </row>
    <row r="196" spans="1:8" ht="51">
      <c r="A196" s="66" t="s">
        <v>792</v>
      </c>
      <c r="B196" s="65" t="s">
        <v>160</v>
      </c>
      <c r="C196" s="64" t="s">
        <v>487</v>
      </c>
      <c r="D196" s="97">
        <v>63</v>
      </c>
      <c r="E196" s="97" t="s">
        <v>336</v>
      </c>
      <c r="F196" s="76">
        <f t="shared" si="7"/>
        <v>50.400000000000006</v>
      </c>
      <c r="G196" s="76">
        <v>28</v>
      </c>
      <c r="H196" s="76">
        <f t="shared" si="5"/>
        <v>22.400000000000006</v>
      </c>
    </row>
    <row r="197" spans="1:8" ht="51">
      <c r="A197" s="66" t="s">
        <v>793</v>
      </c>
      <c r="B197" s="65" t="s">
        <v>160</v>
      </c>
      <c r="C197" s="64" t="s">
        <v>161</v>
      </c>
      <c r="D197" s="97">
        <v>63</v>
      </c>
      <c r="E197" s="97" t="s">
        <v>348</v>
      </c>
      <c r="F197" s="76">
        <f t="shared" si="7"/>
        <v>50.400000000000006</v>
      </c>
      <c r="G197" s="76">
        <v>14</v>
      </c>
      <c r="H197" s="76">
        <f t="shared" si="5"/>
        <v>36.400000000000006</v>
      </c>
    </row>
    <row r="198" spans="1:8" ht="51">
      <c r="A198" s="66" t="s">
        <v>794</v>
      </c>
      <c r="B198" s="65" t="s">
        <v>160</v>
      </c>
      <c r="C198" s="64" t="s">
        <v>487</v>
      </c>
      <c r="D198" s="97">
        <v>25</v>
      </c>
      <c r="E198" s="97" t="s">
        <v>350</v>
      </c>
      <c r="F198" s="76">
        <f t="shared" si="7"/>
        <v>20</v>
      </c>
      <c r="G198" s="76">
        <v>8</v>
      </c>
      <c r="H198" s="76">
        <f t="shared" si="5"/>
        <v>12</v>
      </c>
    </row>
    <row r="199" spans="1:8" ht="51">
      <c r="A199" s="66" t="s">
        <v>795</v>
      </c>
      <c r="B199" s="65" t="s">
        <v>160</v>
      </c>
      <c r="C199" s="64" t="s">
        <v>161</v>
      </c>
      <c r="D199" s="97">
        <v>100</v>
      </c>
      <c r="E199" s="97" t="s">
        <v>351</v>
      </c>
      <c r="F199" s="76">
        <f t="shared" si="7"/>
        <v>80</v>
      </c>
      <c r="G199" s="76">
        <v>62</v>
      </c>
      <c r="H199" s="76">
        <f t="shared" si="5"/>
        <v>18</v>
      </c>
    </row>
    <row r="200" spans="1:8" ht="51">
      <c r="A200" s="66" t="s">
        <v>796</v>
      </c>
      <c r="B200" s="65" t="s">
        <v>160</v>
      </c>
      <c r="C200" s="64" t="s">
        <v>161</v>
      </c>
      <c r="D200" s="97">
        <v>40</v>
      </c>
      <c r="E200" s="97" t="s">
        <v>344</v>
      </c>
      <c r="F200" s="76">
        <f t="shared" si="7"/>
        <v>32</v>
      </c>
      <c r="G200" s="76">
        <v>18</v>
      </c>
      <c r="H200" s="76">
        <f t="shared" si="5"/>
        <v>14</v>
      </c>
    </row>
    <row r="201" spans="1:8" ht="51">
      <c r="A201" s="66" t="s">
        <v>797</v>
      </c>
      <c r="B201" s="65" t="s">
        <v>160</v>
      </c>
      <c r="C201" s="64" t="s">
        <v>161</v>
      </c>
      <c r="D201" s="97">
        <v>63</v>
      </c>
      <c r="E201" s="97" t="s">
        <v>335</v>
      </c>
      <c r="F201" s="76">
        <f t="shared" si="7"/>
        <v>50.400000000000006</v>
      </c>
      <c r="G201" s="76">
        <v>32</v>
      </c>
      <c r="H201" s="76">
        <f t="shared" si="5"/>
        <v>18.400000000000006</v>
      </c>
    </row>
    <row r="202" spans="1:8" ht="51">
      <c r="A202" s="66" t="s">
        <v>798</v>
      </c>
      <c r="B202" s="65" t="s">
        <v>160</v>
      </c>
      <c r="C202" s="64" t="s">
        <v>487</v>
      </c>
      <c r="D202" s="97">
        <v>63</v>
      </c>
      <c r="E202" s="97" t="s">
        <v>336</v>
      </c>
      <c r="F202" s="76">
        <f t="shared" si="7"/>
        <v>50.400000000000006</v>
      </c>
      <c r="G202" s="76">
        <v>28</v>
      </c>
      <c r="H202" s="76">
        <f t="shared" si="5"/>
        <v>22.400000000000006</v>
      </c>
    </row>
    <row r="203" spans="1:8" ht="51">
      <c r="A203" s="66" t="s">
        <v>799</v>
      </c>
      <c r="B203" s="65" t="s">
        <v>160</v>
      </c>
      <c r="C203" s="64" t="s">
        <v>161</v>
      </c>
      <c r="D203" s="97">
        <v>63</v>
      </c>
      <c r="E203" s="97" t="s">
        <v>335</v>
      </c>
      <c r="F203" s="76">
        <f t="shared" si="7"/>
        <v>50.400000000000006</v>
      </c>
      <c r="G203" s="76">
        <v>12</v>
      </c>
      <c r="H203" s="76">
        <f t="shared" si="5"/>
        <v>38.400000000000006</v>
      </c>
    </row>
    <row r="204" spans="1:8" ht="51">
      <c r="A204" s="66" t="s">
        <v>800</v>
      </c>
      <c r="B204" s="65" t="s">
        <v>160</v>
      </c>
      <c r="C204" s="64" t="s">
        <v>487</v>
      </c>
      <c r="D204" s="97">
        <v>50</v>
      </c>
      <c r="E204" s="97" t="s">
        <v>777</v>
      </c>
      <c r="F204" s="76">
        <f t="shared" si="7"/>
        <v>40</v>
      </c>
      <c r="G204" s="76">
        <v>18</v>
      </c>
      <c r="H204" s="76">
        <f t="shared" ref="H204:H250" si="8">+F204-G204</f>
        <v>22</v>
      </c>
    </row>
    <row r="205" spans="1:8" ht="51">
      <c r="A205" s="66" t="s">
        <v>801</v>
      </c>
      <c r="B205" s="65" t="s">
        <v>160</v>
      </c>
      <c r="C205" s="64" t="s">
        <v>161</v>
      </c>
      <c r="D205" s="97">
        <v>63</v>
      </c>
      <c r="E205" s="97" t="s">
        <v>335</v>
      </c>
      <c r="F205" s="76">
        <f t="shared" si="7"/>
        <v>50.400000000000006</v>
      </c>
      <c r="G205" s="76">
        <v>32</v>
      </c>
      <c r="H205" s="76">
        <f t="shared" si="8"/>
        <v>18.400000000000006</v>
      </c>
    </row>
    <row r="206" spans="1:8" ht="51">
      <c r="A206" s="66" t="s">
        <v>802</v>
      </c>
      <c r="B206" s="65" t="s">
        <v>160</v>
      </c>
      <c r="C206" s="64" t="s">
        <v>161</v>
      </c>
      <c r="D206" s="97">
        <v>63</v>
      </c>
      <c r="E206" s="97" t="s">
        <v>348</v>
      </c>
      <c r="F206" s="76">
        <f t="shared" si="7"/>
        <v>50.400000000000006</v>
      </c>
      <c r="G206" s="76">
        <v>28</v>
      </c>
      <c r="H206" s="76">
        <f t="shared" si="8"/>
        <v>22.400000000000006</v>
      </c>
    </row>
    <row r="207" spans="1:8" ht="51">
      <c r="A207" s="66" t="s">
        <v>819</v>
      </c>
      <c r="B207" s="65" t="s">
        <v>160</v>
      </c>
      <c r="C207" s="64" t="s">
        <v>487</v>
      </c>
      <c r="D207" s="97">
        <v>400</v>
      </c>
      <c r="E207" s="97" t="s">
        <v>352</v>
      </c>
      <c r="F207" s="76">
        <f t="shared" si="7"/>
        <v>320</v>
      </c>
      <c r="G207" s="76">
        <v>208</v>
      </c>
      <c r="H207" s="76">
        <f t="shared" si="8"/>
        <v>112</v>
      </c>
    </row>
    <row r="208" spans="1:8" ht="51">
      <c r="A208" s="66" t="s">
        <v>803</v>
      </c>
      <c r="B208" s="65" t="s">
        <v>160</v>
      </c>
      <c r="C208" s="64" t="s">
        <v>487</v>
      </c>
      <c r="D208" s="97">
        <v>100</v>
      </c>
      <c r="E208" s="97" t="s">
        <v>353</v>
      </c>
      <c r="F208" s="76">
        <f t="shared" si="7"/>
        <v>80</v>
      </c>
      <c r="G208" s="76">
        <v>54</v>
      </c>
      <c r="H208" s="76">
        <f t="shared" si="8"/>
        <v>26</v>
      </c>
    </row>
    <row r="209" spans="1:8" ht="51">
      <c r="A209" s="66" t="s">
        <v>804</v>
      </c>
      <c r="B209" s="65" t="s">
        <v>160</v>
      </c>
      <c r="C209" s="64" t="s">
        <v>487</v>
      </c>
      <c r="D209" s="97">
        <v>63</v>
      </c>
      <c r="E209" s="97" t="s">
        <v>354</v>
      </c>
      <c r="F209" s="76">
        <f t="shared" si="7"/>
        <v>50.400000000000006</v>
      </c>
      <c r="G209" s="76">
        <v>28</v>
      </c>
      <c r="H209" s="76">
        <f t="shared" si="8"/>
        <v>22.400000000000006</v>
      </c>
    </row>
    <row r="210" spans="1:8" ht="51">
      <c r="A210" s="66" t="s">
        <v>805</v>
      </c>
      <c r="B210" s="65" t="s">
        <v>160</v>
      </c>
      <c r="C210" s="64" t="s">
        <v>487</v>
      </c>
      <c r="D210" s="97">
        <v>40</v>
      </c>
      <c r="E210" s="97" t="s">
        <v>355</v>
      </c>
      <c r="F210" s="76">
        <f t="shared" si="7"/>
        <v>32</v>
      </c>
      <c r="G210" s="76">
        <v>22</v>
      </c>
      <c r="H210" s="76">
        <f t="shared" si="8"/>
        <v>10</v>
      </c>
    </row>
    <row r="211" spans="1:8" ht="51">
      <c r="A211" s="66" t="s">
        <v>806</v>
      </c>
      <c r="B211" s="65" t="s">
        <v>160</v>
      </c>
      <c r="C211" s="64" t="s">
        <v>161</v>
      </c>
      <c r="D211" s="97">
        <v>63</v>
      </c>
      <c r="E211" s="97" t="s">
        <v>335</v>
      </c>
      <c r="F211" s="76">
        <f t="shared" si="7"/>
        <v>50.400000000000006</v>
      </c>
      <c r="G211" s="76">
        <v>32</v>
      </c>
      <c r="H211" s="76">
        <f t="shared" si="8"/>
        <v>18.400000000000006</v>
      </c>
    </row>
    <row r="212" spans="1:8" ht="51">
      <c r="A212" s="66" t="s">
        <v>807</v>
      </c>
      <c r="B212" s="65" t="s">
        <v>160</v>
      </c>
      <c r="C212" s="64" t="s">
        <v>487</v>
      </c>
      <c r="D212" s="97">
        <v>100</v>
      </c>
      <c r="E212" s="97" t="s">
        <v>337</v>
      </c>
      <c r="F212" s="76">
        <f t="shared" si="7"/>
        <v>80</v>
      </c>
      <c r="G212" s="76">
        <v>64</v>
      </c>
      <c r="H212" s="76">
        <f t="shared" si="8"/>
        <v>16</v>
      </c>
    </row>
    <row r="213" spans="1:8" ht="51">
      <c r="A213" s="66" t="s">
        <v>820</v>
      </c>
      <c r="B213" s="65" t="s">
        <v>160</v>
      </c>
      <c r="C213" s="64" t="s">
        <v>161</v>
      </c>
      <c r="D213" s="97">
        <v>63</v>
      </c>
      <c r="E213" s="97" t="s">
        <v>335</v>
      </c>
      <c r="F213" s="76">
        <f t="shared" si="7"/>
        <v>50.400000000000006</v>
      </c>
      <c r="G213" s="76">
        <v>40</v>
      </c>
      <c r="H213" s="76">
        <f t="shared" si="8"/>
        <v>10.400000000000006</v>
      </c>
    </row>
    <row r="214" spans="1:8" ht="51">
      <c r="A214" s="66" t="s">
        <v>821</v>
      </c>
      <c r="B214" s="65" t="s">
        <v>160</v>
      </c>
      <c r="C214" s="64" t="s">
        <v>161</v>
      </c>
      <c r="D214" s="97">
        <v>160</v>
      </c>
      <c r="E214" s="97" t="s">
        <v>356</v>
      </c>
      <c r="F214" s="76">
        <f t="shared" si="7"/>
        <v>128</v>
      </c>
      <c r="G214" s="76">
        <v>89</v>
      </c>
      <c r="H214" s="76">
        <f t="shared" si="8"/>
        <v>39</v>
      </c>
    </row>
    <row r="215" spans="1:8" ht="51">
      <c r="A215" s="66" t="s">
        <v>822</v>
      </c>
      <c r="B215" s="65" t="s">
        <v>160</v>
      </c>
      <c r="C215" s="64" t="s">
        <v>487</v>
      </c>
      <c r="D215" s="97">
        <v>63</v>
      </c>
      <c r="E215" s="97" t="s">
        <v>336</v>
      </c>
      <c r="F215" s="76">
        <f t="shared" si="7"/>
        <v>50.400000000000006</v>
      </c>
      <c r="G215" s="76">
        <v>32</v>
      </c>
      <c r="H215" s="76">
        <f t="shared" si="8"/>
        <v>18.400000000000006</v>
      </c>
    </row>
    <row r="216" spans="1:8" ht="51">
      <c r="A216" s="66" t="s">
        <v>823</v>
      </c>
      <c r="B216" s="65" t="s">
        <v>160</v>
      </c>
      <c r="C216" s="64" t="s">
        <v>161</v>
      </c>
      <c r="D216" s="97">
        <v>63</v>
      </c>
      <c r="E216" s="97" t="s">
        <v>335</v>
      </c>
      <c r="F216" s="76">
        <f t="shared" si="7"/>
        <v>50.400000000000006</v>
      </c>
      <c r="G216" s="76">
        <v>26</v>
      </c>
      <c r="H216" s="76">
        <f t="shared" si="8"/>
        <v>24.400000000000006</v>
      </c>
    </row>
    <row r="217" spans="1:8" ht="51">
      <c r="A217" s="66" t="s">
        <v>824</v>
      </c>
      <c r="B217" s="65" t="s">
        <v>160</v>
      </c>
      <c r="C217" s="64" t="s">
        <v>487</v>
      </c>
      <c r="D217" s="97">
        <v>63</v>
      </c>
      <c r="E217" s="97" t="s">
        <v>336</v>
      </c>
      <c r="F217" s="76">
        <f t="shared" si="7"/>
        <v>50.400000000000006</v>
      </c>
      <c r="G217" s="76">
        <v>38</v>
      </c>
      <c r="H217" s="76">
        <f t="shared" si="8"/>
        <v>12.400000000000006</v>
      </c>
    </row>
    <row r="218" spans="1:8" ht="51">
      <c r="A218" s="66" t="s">
        <v>825</v>
      </c>
      <c r="B218" s="65" t="s">
        <v>160</v>
      </c>
      <c r="C218" s="64" t="s">
        <v>161</v>
      </c>
      <c r="D218" s="97">
        <v>63</v>
      </c>
      <c r="E218" s="97" t="s">
        <v>335</v>
      </c>
      <c r="F218" s="76">
        <f t="shared" si="7"/>
        <v>50.400000000000006</v>
      </c>
      <c r="G218" s="76">
        <v>34</v>
      </c>
      <c r="H218" s="76">
        <f t="shared" si="8"/>
        <v>16.400000000000006</v>
      </c>
    </row>
    <row r="219" spans="1:8" ht="51">
      <c r="A219" s="66" t="s">
        <v>357</v>
      </c>
      <c r="B219" s="67" t="s">
        <v>160</v>
      </c>
      <c r="C219" s="66" t="s">
        <v>161</v>
      </c>
      <c r="D219" s="66">
        <v>100</v>
      </c>
      <c r="E219" s="66" t="s">
        <v>358</v>
      </c>
      <c r="F219" s="76">
        <f t="shared" si="7"/>
        <v>80</v>
      </c>
      <c r="G219" s="76">
        <v>62</v>
      </c>
      <c r="H219" s="76">
        <f t="shared" si="8"/>
        <v>18</v>
      </c>
    </row>
    <row r="220" spans="1:8" ht="51">
      <c r="A220" s="66" t="s">
        <v>359</v>
      </c>
      <c r="B220" s="67" t="s">
        <v>160</v>
      </c>
      <c r="C220" s="66" t="s">
        <v>161</v>
      </c>
      <c r="D220" s="66">
        <v>63</v>
      </c>
      <c r="E220" s="66" t="s">
        <v>360</v>
      </c>
      <c r="F220" s="76">
        <f t="shared" si="7"/>
        <v>50.400000000000006</v>
      </c>
      <c r="G220" s="76">
        <v>32</v>
      </c>
      <c r="H220" s="76">
        <f t="shared" si="8"/>
        <v>18.400000000000006</v>
      </c>
    </row>
    <row r="221" spans="1:8" ht="51">
      <c r="A221" s="66" t="s">
        <v>361</v>
      </c>
      <c r="B221" s="68" t="s">
        <v>160</v>
      </c>
      <c r="C221" s="69" t="s">
        <v>161</v>
      </c>
      <c r="D221" s="69">
        <v>100</v>
      </c>
      <c r="E221" s="66" t="s">
        <v>358</v>
      </c>
      <c r="F221" s="76">
        <f t="shared" si="7"/>
        <v>80</v>
      </c>
      <c r="G221" s="76">
        <v>62</v>
      </c>
      <c r="H221" s="76">
        <f t="shared" si="8"/>
        <v>18</v>
      </c>
    </row>
    <row r="222" spans="1:8" ht="51">
      <c r="A222" s="66" t="s">
        <v>362</v>
      </c>
      <c r="B222" s="68" t="s">
        <v>160</v>
      </c>
      <c r="C222" s="69" t="s">
        <v>161</v>
      </c>
      <c r="D222" s="69">
        <v>100</v>
      </c>
      <c r="E222" s="66" t="s">
        <v>358</v>
      </c>
      <c r="F222" s="76">
        <f t="shared" si="7"/>
        <v>80</v>
      </c>
      <c r="G222" s="76">
        <v>38</v>
      </c>
      <c r="H222" s="76">
        <f t="shared" si="8"/>
        <v>42</v>
      </c>
    </row>
    <row r="223" spans="1:8" ht="51">
      <c r="A223" s="66" t="s">
        <v>363</v>
      </c>
      <c r="B223" s="68" t="s">
        <v>160</v>
      </c>
      <c r="C223" s="69" t="s">
        <v>161</v>
      </c>
      <c r="D223" s="69">
        <v>100</v>
      </c>
      <c r="E223" s="66" t="s">
        <v>358</v>
      </c>
      <c r="F223" s="76">
        <f t="shared" si="7"/>
        <v>80</v>
      </c>
      <c r="G223" s="76">
        <v>44</v>
      </c>
      <c r="H223" s="76">
        <f t="shared" si="8"/>
        <v>36</v>
      </c>
    </row>
    <row r="224" spans="1:8" ht="51">
      <c r="A224" s="66" t="s">
        <v>364</v>
      </c>
      <c r="B224" s="68" t="s">
        <v>160</v>
      </c>
      <c r="C224" s="69" t="s">
        <v>161</v>
      </c>
      <c r="D224" s="69">
        <v>160</v>
      </c>
      <c r="E224" s="66" t="s">
        <v>365</v>
      </c>
      <c r="F224" s="76">
        <f t="shared" si="7"/>
        <v>128</v>
      </c>
      <c r="G224" s="76">
        <v>88</v>
      </c>
      <c r="H224" s="76">
        <f t="shared" si="8"/>
        <v>40</v>
      </c>
    </row>
    <row r="225" spans="1:8" ht="51">
      <c r="A225" s="66" t="s">
        <v>366</v>
      </c>
      <c r="B225" s="68" t="s">
        <v>160</v>
      </c>
      <c r="C225" s="69" t="s">
        <v>161</v>
      </c>
      <c r="D225" s="69">
        <v>250</v>
      </c>
      <c r="E225" s="66" t="s">
        <v>367</v>
      </c>
      <c r="F225" s="76">
        <f t="shared" si="7"/>
        <v>200</v>
      </c>
      <c r="G225" s="76">
        <v>134</v>
      </c>
      <c r="H225" s="76">
        <f t="shared" si="8"/>
        <v>66</v>
      </c>
    </row>
    <row r="226" spans="1:8" ht="51">
      <c r="A226" s="66" t="s">
        <v>368</v>
      </c>
      <c r="B226" s="68" t="s">
        <v>160</v>
      </c>
      <c r="C226" s="69" t="s">
        <v>161</v>
      </c>
      <c r="D226" s="69">
        <v>40</v>
      </c>
      <c r="E226" s="69" t="s">
        <v>369</v>
      </c>
      <c r="F226" s="76">
        <f t="shared" si="7"/>
        <v>32</v>
      </c>
      <c r="G226" s="76">
        <v>18</v>
      </c>
      <c r="H226" s="76">
        <f t="shared" si="8"/>
        <v>14</v>
      </c>
    </row>
    <row r="227" spans="1:8" ht="51">
      <c r="A227" s="66" t="s">
        <v>370</v>
      </c>
      <c r="B227" s="68" t="s">
        <v>160</v>
      </c>
      <c r="C227" s="69" t="s">
        <v>161</v>
      </c>
      <c r="D227" s="69">
        <v>100</v>
      </c>
      <c r="E227" s="69" t="s">
        <v>358</v>
      </c>
      <c r="F227" s="76">
        <f t="shared" si="7"/>
        <v>80</v>
      </c>
      <c r="G227" s="76">
        <v>54</v>
      </c>
      <c r="H227" s="76">
        <f t="shared" si="8"/>
        <v>26</v>
      </c>
    </row>
    <row r="228" spans="1:8" ht="51">
      <c r="A228" s="66" t="s">
        <v>371</v>
      </c>
      <c r="B228" s="68" t="s">
        <v>160</v>
      </c>
      <c r="C228" s="69" t="s">
        <v>161</v>
      </c>
      <c r="D228" s="69">
        <v>160</v>
      </c>
      <c r="E228" s="69" t="s">
        <v>372</v>
      </c>
      <c r="F228" s="76">
        <f t="shared" si="7"/>
        <v>128</v>
      </c>
      <c r="G228" s="76">
        <v>88</v>
      </c>
      <c r="H228" s="76">
        <f t="shared" si="8"/>
        <v>40</v>
      </c>
    </row>
    <row r="229" spans="1:8" ht="51">
      <c r="A229" s="66" t="s">
        <v>373</v>
      </c>
      <c r="B229" s="68" t="s">
        <v>160</v>
      </c>
      <c r="C229" s="69" t="s">
        <v>161</v>
      </c>
      <c r="D229" s="69">
        <v>100</v>
      </c>
      <c r="E229" s="69" t="s">
        <v>358</v>
      </c>
      <c r="F229" s="76">
        <f t="shared" si="7"/>
        <v>80</v>
      </c>
      <c r="G229" s="76">
        <v>54</v>
      </c>
      <c r="H229" s="76">
        <f t="shared" si="8"/>
        <v>26</v>
      </c>
    </row>
    <row r="230" spans="1:8" ht="51">
      <c r="A230" s="66" t="s">
        <v>374</v>
      </c>
      <c r="B230" s="68" t="s">
        <v>160</v>
      </c>
      <c r="C230" s="69" t="s">
        <v>161</v>
      </c>
      <c r="D230" s="69">
        <v>100</v>
      </c>
      <c r="E230" s="69" t="s">
        <v>358</v>
      </c>
      <c r="F230" s="76">
        <f t="shared" si="7"/>
        <v>80</v>
      </c>
      <c r="G230" s="76">
        <v>44</v>
      </c>
      <c r="H230" s="76">
        <f t="shared" si="8"/>
        <v>36</v>
      </c>
    </row>
    <row r="231" spans="1:8" ht="51">
      <c r="A231" s="66" t="s">
        <v>375</v>
      </c>
      <c r="B231" s="68" t="s">
        <v>160</v>
      </c>
      <c r="C231" s="69" t="s">
        <v>161</v>
      </c>
      <c r="D231" s="69">
        <v>100</v>
      </c>
      <c r="E231" s="69" t="s">
        <v>358</v>
      </c>
      <c r="F231" s="76">
        <f t="shared" si="7"/>
        <v>80</v>
      </c>
      <c r="G231" s="76">
        <v>56</v>
      </c>
      <c r="H231" s="76">
        <f t="shared" si="8"/>
        <v>24</v>
      </c>
    </row>
    <row r="232" spans="1:8" ht="51">
      <c r="A232" s="66" t="s">
        <v>376</v>
      </c>
      <c r="B232" s="68" t="s">
        <v>160</v>
      </c>
      <c r="C232" s="69" t="s">
        <v>161</v>
      </c>
      <c r="D232" s="69">
        <v>63</v>
      </c>
      <c r="E232" s="69" t="s">
        <v>360</v>
      </c>
      <c r="F232" s="76">
        <f t="shared" si="7"/>
        <v>50.400000000000006</v>
      </c>
      <c r="G232" s="76">
        <v>32</v>
      </c>
      <c r="H232" s="76">
        <f t="shared" si="8"/>
        <v>18.400000000000006</v>
      </c>
    </row>
    <row r="233" spans="1:8" ht="51">
      <c r="A233" s="66" t="s">
        <v>377</v>
      </c>
      <c r="B233" s="68" t="s">
        <v>160</v>
      </c>
      <c r="C233" s="69" t="s">
        <v>161</v>
      </c>
      <c r="D233" s="69">
        <v>100</v>
      </c>
      <c r="E233" s="69" t="s">
        <v>358</v>
      </c>
      <c r="F233" s="76">
        <f t="shared" si="7"/>
        <v>80</v>
      </c>
      <c r="G233" s="76">
        <v>44</v>
      </c>
      <c r="H233" s="76">
        <f t="shared" si="8"/>
        <v>36</v>
      </c>
    </row>
    <row r="234" spans="1:8" ht="51">
      <c r="A234" s="66" t="s">
        <v>378</v>
      </c>
      <c r="B234" s="68" t="s">
        <v>160</v>
      </c>
      <c r="C234" s="69" t="s">
        <v>161</v>
      </c>
      <c r="D234" s="69">
        <v>63</v>
      </c>
      <c r="E234" s="69" t="s">
        <v>360</v>
      </c>
      <c r="F234" s="76">
        <f t="shared" si="7"/>
        <v>50.400000000000006</v>
      </c>
      <c r="G234" s="76">
        <v>38</v>
      </c>
      <c r="H234" s="76">
        <f t="shared" si="8"/>
        <v>12.400000000000006</v>
      </c>
    </row>
    <row r="235" spans="1:8" ht="51">
      <c r="A235" s="66" t="s">
        <v>379</v>
      </c>
      <c r="B235" s="68" t="s">
        <v>160</v>
      </c>
      <c r="C235" s="69" t="s">
        <v>161</v>
      </c>
      <c r="D235" s="69">
        <v>63</v>
      </c>
      <c r="E235" s="69" t="s">
        <v>360</v>
      </c>
      <c r="F235" s="76">
        <f t="shared" si="7"/>
        <v>50.400000000000006</v>
      </c>
      <c r="G235" s="76">
        <v>32</v>
      </c>
      <c r="H235" s="76">
        <f t="shared" si="8"/>
        <v>18.400000000000006</v>
      </c>
    </row>
    <row r="236" spans="1:8" ht="51">
      <c r="A236" s="66" t="s">
        <v>380</v>
      </c>
      <c r="B236" s="68" t="s">
        <v>160</v>
      </c>
      <c r="C236" s="69" t="s">
        <v>161</v>
      </c>
      <c r="D236" s="69">
        <v>250</v>
      </c>
      <c r="E236" s="69" t="s">
        <v>367</v>
      </c>
      <c r="F236" s="76">
        <f t="shared" si="7"/>
        <v>200</v>
      </c>
      <c r="G236" s="76">
        <v>188</v>
      </c>
      <c r="H236" s="76">
        <f t="shared" si="8"/>
        <v>12</v>
      </c>
    </row>
    <row r="237" spans="1:8" ht="51">
      <c r="A237" s="66" t="s">
        <v>381</v>
      </c>
      <c r="B237" s="68" t="s">
        <v>160</v>
      </c>
      <c r="C237" s="69" t="s">
        <v>161</v>
      </c>
      <c r="D237" s="69">
        <v>250</v>
      </c>
      <c r="E237" s="69" t="s">
        <v>367</v>
      </c>
      <c r="F237" s="76">
        <f t="shared" si="7"/>
        <v>200</v>
      </c>
      <c r="G237" s="76">
        <v>134</v>
      </c>
      <c r="H237" s="76">
        <f t="shared" si="8"/>
        <v>66</v>
      </c>
    </row>
    <row r="238" spans="1:8" ht="51">
      <c r="A238" s="66" t="s">
        <v>382</v>
      </c>
      <c r="B238" s="68" t="s">
        <v>160</v>
      </c>
      <c r="C238" s="69" t="s">
        <v>161</v>
      </c>
      <c r="D238" s="69">
        <v>63</v>
      </c>
      <c r="E238" s="69" t="s">
        <v>360</v>
      </c>
      <c r="F238" s="76">
        <f t="shared" si="7"/>
        <v>50.400000000000006</v>
      </c>
      <c r="G238" s="76">
        <v>28</v>
      </c>
      <c r="H238" s="76">
        <f t="shared" si="8"/>
        <v>22.400000000000006</v>
      </c>
    </row>
    <row r="239" spans="1:8" ht="51">
      <c r="A239" s="66" t="s">
        <v>383</v>
      </c>
      <c r="B239" s="68" t="s">
        <v>160</v>
      </c>
      <c r="C239" s="69" t="s">
        <v>161</v>
      </c>
      <c r="D239" s="69">
        <v>63</v>
      </c>
      <c r="E239" s="69" t="s">
        <v>360</v>
      </c>
      <c r="F239" s="76">
        <f t="shared" si="7"/>
        <v>50.400000000000006</v>
      </c>
      <c r="G239" s="76">
        <v>32</v>
      </c>
      <c r="H239" s="76">
        <f t="shared" si="8"/>
        <v>18.400000000000006</v>
      </c>
    </row>
    <row r="240" spans="1:8" ht="51">
      <c r="A240" s="66" t="s">
        <v>384</v>
      </c>
      <c r="B240" s="68" t="s">
        <v>160</v>
      </c>
      <c r="C240" s="69" t="s">
        <v>487</v>
      </c>
      <c r="D240" s="69">
        <v>100</v>
      </c>
      <c r="E240" s="102" t="s">
        <v>771</v>
      </c>
      <c r="F240" s="76">
        <f t="shared" si="7"/>
        <v>80</v>
      </c>
      <c r="G240" s="76">
        <v>62</v>
      </c>
      <c r="H240" s="76">
        <f t="shared" si="8"/>
        <v>18</v>
      </c>
    </row>
    <row r="241" spans="1:8" ht="51">
      <c r="A241" s="66" t="s">
        <v>385</v>
      </c>
      <c r="B241" s="68" t="s">
        <v>160</v>
      </c>
      <c r="C241" s="69" t="s">
        <v>161</v>
      </c>
      <c r="D241" s="69">
        <v>63</v>
      </c>
      <c r="E241" s="69" t="s">
        <v>386</v>
      </c>
      <c r="F241" s="76">
        <f t="shared" si="7"/>
        <v>50.400000000000006</v>
      </c>
      <c r="G241" s="76">
        <v>36</v>
      </c>
      <c r="H241" s="76">
        <f t="shared" si="8"/>
        <v>14.400000000000006</v>
      </c>
    </row>
    <row r="242" spans="1:8" ht="51">
      <c r="A242" s="66" t="s">
        <v>387</v>
      </c>
      <c r="B242" s="68" t="s">
        <v>160</v>
      </c>
      <c r="C242" s="69" t="s">
        <v>161</v>
      </c>
      <c r="D242" s="69">
        <v>160</v>
      </c>
      <c r="E242" s="69" t="s">
        <v>365</v>
      </c>
      <c r="F242" s="76">
        <f t="shared" si="7"/>
        <v>128</v>
      </c>
      <c r="G242" s="76">
        <v>108</v>
      </c>
      <c r="H242" s="76">
        <f t="shared" si="8"/>
        <v>20</v>
      </c>
    </row>
    <row r="243" spans="1:8" ht="51">
      <c r="A243" s="66" t="s">
        <v>388</v>
      </c>
      <c r="B243" s="68" t="s">
        <v>160</v>
      </c>
      <c r="C243" s="69" t="s">
        <v>161</v>
      </c>
      <c r="D243" s="69">
        <v>63</v>
      </c>
      <c r="E243" s="69" t="s">
        <v>360</v>
      </c>
      <c r="F243" s="76">
        <f t="shared" si="7"/>
        <v>50.400000000000006</v>
      </c>
      <c r="G243" s="76">
        <v>30</v>
      </c>
      <c r="H243" s="76">
        <f t="shared" si="8"/>
        <v>20.400000000000006</v>
      </c>
    </row>
    <row r="244" spans="1:8" ht="51">
      <c r="A244" s="66" t="s">
        <v>389</v>
      </c>
      <c r="B244" s="68" t="s">
        <v>160</v>
      </c>
      <c r="C244" s="69" t="s">
        <v>161</v>
      </c>
      <c r="D244" s="69">
        <v>63</v>
      </c>
      <c r="E244" s="69" t="s">
        <v>390</v>
      </c>
      <c r="F244" s="76">
        <f t="shared" si="7"/>
        <v>50.400000000000006</v>
      </c>
      <c r="G244" s="76">
        <v>42</v>
      </c>
      <c r="H244" s="76">
        <f t="shared" si="8"/>
        <v>8.4000000000000057</v>
      </c>
    </row>
    <row r="245" spans="1:8" ht="51">
      <c r="A245" s="66" t="s">
        <v>391</v>
      </c>
      <c r="B245" s="68" t="s">
        <v>160</v>
      </c>
      <c r="C245" s="69" t="s">
        <v>161</v>
      </c>
      <c r="D245" s="69">
        <v>100</v>
      </c>
      <c r="E245" s="69" t="s">
        <v>392</v>
      </c>
      <c r="F245" s="76">
        <f t="shared" si="7"/>
        <v>80</v>
      </c>
      <c r="G245" s="76">
        <v>66</v>
      </c>
      <c r="H245" s="76">
        <f t="shared" si="8"/>
        <v>14</v>
      </c>
    </row>
    <row r="246" spans="1:8" ht="51">
      <c r="A246" s="66" t="s">
        <v>393</v>
      </c>
      <c r="B246" s="68" t="s">
        <v>160</v>
      </c>
      <c r="C246" s="69" t="s">
        <v>161</v>
      </c>
      <c r="D246" s="69">
        <v>63</v>
      </c>
      <c r="E246" s="69" t="s">
        <v>360</v>
      </c>
      <c r="F246" s="76">
        <f t="shared" si="7"/>
        <v>50.400000000000006</v>
      </c>
      <c r="G246" s="76">
        <v>44</v>
      </c>
      <c r="H246" s="76">
        <f t="shared" si="8"/>
        <v>6.4000000000000057</v>
      </c>
    </row>
    <row r="247" spans="1:8" ht="51">
      <c r="A247" s="66" t="s">
        <v>394</v>
      </c>
      <c r="B247" s="68" t="s">
        <v>160</v>
      </c>
      <c r="C247" s="69" t="s">
        <v>161</v>
      </c>
      <c r="D247" s="69">
        <v>250</v>
      </c>
      <c r="E247" s="69" t="s">
        <v>367</v>
      </c>
      <c r="F247" s="76">
        <f t="shared" si="7"/>
        <v>200</v>
      </c>
      <c r="G247" s="76">
        <v>168</v>
      </c>
      <c r="H247" s="76">
        <f t="shared" si="8"/>
        <v>32</v>
      </c>
    </row>
    <row r="248" spans="1:8" ht="51">
      <c r="A248" s="66" t="s">
        <v>395</v>
      </c>
      <c r="B248" s="68" t="s">
        <v>160</v>
      </c>
      <c r="C248" s="69" t="s">
        <v>161</v>
      </c>
      <c r="D248" s="69">
        <v>160</v>
      </c>
      <c r="E248" s="69" t="s">
        <v>365</v>
      </c>
      <c r="F248" s="76">
        <f t="shared" si="7"/>
        <v>128</v>
      </c>
      <c r="G248" s="76">
        <v>108</v>
      </c>
      <c r="H248" s="76">
        <f t="shared" si="8"/>
        <v>20</v>
      </c>
    </row>
    <row r="249" spans="1:8" ht="51">
      <c r="A249" s="66" t="s">
        <v>396</v>
      </c>
      <c r="B249" s="68" t="s">
        <v>160</v>
      </c>
      <c r="C249" s="69" t="s">
        <v>161</v>
      </c>
      <c r="D249" s="69">
        <v>63</v>
      </c>
      <c r="E249" s="69" t="s">
        <v>360</v>
      </c>
      <c r="F249" s="76">
        <f t="shared" ref="F249:F250" si="9">+D249*0.8</f>
        <v>50.400000000000006</v>
      </c>
      <c r="G249" s="76">
        <v>34</v>
      </c>
      <c r="H249" s="76">
        <f t="shared" si="8"/>
        <v>16.400000000000006</v>
      </c>
    </row>
    <row r="250" spans="1:8" ht="51">
      <c r="A250" s="66" t="s">
        <v>397</v>
      </c>
      <c r="B250" s="68" t="s">
        <v>160</v>
      </c>
      <c r="C250" s="69" t="s">
        <v>161</v>
      </c>
      <c r="D250" s="69">
        <v>63</v>
      </c>
      <c r="E250" s="69" t="s">
        <v>386</v>
      </c>
      <c r="F250" s="76">
        <f t="shared" si="9"/>
        <v>50.400000000000006</v>
      </c>
      <c r="G250" s="76">
        <v>22</v>
      </c>
      <c r="H250" s="76">
        <f t="shared" si="8"/>
        <v>28.400000000000006</v>
      </c>
    </row>
    <row r="251" spans="1:8">
      <c r="A251" s="170" t="s">
        <v>398</v>
      </c>
      <c r="B251" s="171"/>
      <c r="C251" s="171"/>
      <c r="D251" s="171"/>
      <c r="E251" s="171"/>
      <c r="F251" s="158"/>
      <c r="G251" s="158"/>
      <c r="H251" s="159"/>
    </row>
    <row r="252" spans="1:8" ht="51">
      <c r="A252" s="64" t="s">
        <v>399</v>
      </c>
      <c r="B252" s="68" t="s">
        <v>160</v>
      </c>
      <c r="C252" s="69" t="s">
        <v>161</v>
      </c>
      <c r="D252" s="69">
        <v>400</v>
      </c>
      <c r="E252" s="69" t="s">
        <v>400</v>
      </c>
      <c r="F252" s="76">
        <f t="shared" ref="F252:F303" si="10">+D252*0.8</f>
        <v>320</v>
      </c>
      <c r="G252" s="76">
        <v>202</v>
      </c>
      <c r="H252" s="76">
        <f t="shared" ref="H252:H303" si="11">+F252-G252</f>
        <v>118</v>
      </c>
    </row>
    <row r="253" spans="1:8" ht="51">
      <c r="A253" s="64" t="s">
        <v>401</v>
      </c>
      <c r="B253" s="68" t="s">
        <v>160</v>
      </c>
      <c r="C253" s="69" t="s">
        <v>161</v>
      </c>
      <c r="D253" s="69">
        <v>400</v>
      </c>
      <c r="E253" s="69" t="s">
        <v>402</v>
      </c>
      <c r="F253" s="76">
        <f t="shared" si="10"/>
        <v>320</v>
      </c>
      <c r="G253" s="76">
        <v>108</v>
      </c>
      <c r="H253" s="76">
        <f t="shared" si="11"/>
        <v>212</v>
      </c>
    </row>
    <row r="254" spans="1:8" ht="51">
      <c r="A254" s="64" t="s">
        <v>403</v>
      </c>
      <c r="B254" s="68" t="s">
        <v>160</v>
      </c>
      <c r="C254" s="69" t="s">
        <v>161</v>
      </c>
      <c r="D254" s="69">
        <v>160</v>
      </c>
      <c r="E254" s="69" t="s">
        <v>404</v>
      </c>
      <c r="F254" s="76">
        <f t="shared" si="10"/>
        <v>128</v>
      </c>
      <c r="G254" s="76">
        <v>98</v>
      </c>
      <c r="H254" s="76">
        <f t="shared" si="11"/>
        <v>30</v>
      </c>
    </row>
    <row r="255" spans="1:8" ht="51">
      <c r="A255" s="64" t="s">
        <v>405</v>
      </c>
      <c r="B255" s="68" t="s">
        <v>160</v>
      </c>
      <c r="C255" s="69" t="s">
        <v>161</v>
      </c>
      <c r="D255" s="69">
        <v>400</v>
      </c>
      <c r="E255" s="69" t="s">
        <v>400</v>
      </c>
      <c r="F255" s="76">
        <f t="shared" si="10"/>
        <v>320</v>
      </c>
      <c r="G255" s="76">
        <v>256</v>
      </c>
      <c r="H255" s="76">
        <f t="shared" si="11"/>
        <v>64</v>
      </c>
    </row>
    <row r="256" spans="1:8" ht="51">
      <c r="A256" s="64" t="s">
        <v>406</v>
      </c>
      <c r="B256" s="68" t="s">
        <v>160</v>
      </c>
      <c r="C256" s="69" t="s">
        <v>161</v>
      </c>
      <c r="D256" s="69">
        <v>250</v>
      </c>
      <c r="E256" s="69" t="s">
        <v>407</v>
      </c>
      <c r="F256" s="76">
        <f t="shared" si="10"/>
        <v>200</v>
      </c>
      <c r="G256" s="76">
        <v>88</v>
      </c>
      <c r="H256" s="76">
        <f t="shared" si="11"/>
        <v>112</v>
      </c>
    </row>
    <row r="257" spans="1:8" ht="51">
      <c r="A257" s="64" t="s">
        <v>408</v>
      </c>
      <c r="B257" s="68" t="s">
        <v>160</v>
      </c>
      <c r="C257" s="69" t="s">
        <v>161</v>
      </c>
      <c r="D257" s="69">
        <v>100</v>
      </c>
      <c r="E257" s="69" t="s">
        <v>409</v>
      </c>
      <c r="F257" s="76">
        <f t="shared" si="10"/>
        <v>80</v>
      </c>
      <c r="G257" s="76">
        <v>34</v>
      </c>
      <c r="H257" s="76">
        <f t="shared" si="11"/>
        <v>46</v>
      </c>
    </row>
    <row r="258" spans="1:8" ht="51">
      <c r="A258" s="64" t="s">
        <v>410</v>
      </c>
      <c r="B258" s="68" t="s">
        <v>160</v>
      </c>
      <c r="C258" s="69" t="s">
        <v>161</v>
      </c>
      <c r="D258" s="69">
        <v>400</v>
      </c>
      <c r="E258" s="69" t="s">
        <v>400</v>
      </c>
      <c r="F258" s="76">
        <f t="shared" si="10"/>
        <v>320</v>
      </c>
      <c r="G258" s="76">
        <v>244</v>
      </c>
      <c r="H258" s="76">
        <f t="shared" si="11"/>
        <v>76</v>
      </c>
    </row>
    <row r="259" spans="1:8" ht="51">
      <c r="A259" s="64" t="s">
        <v>411</v>
      </c>
      <c r="B259" s="68" t="s">
        <v>160</v>
      </c>
      <c r="C259" s="69" t="s">
        <v>161</v>
      </c>
      <c r="D259" s="69">
        <v>100</v>
      </c>
      <c r="E259" s="69" t="s">
        <v>409</v>
      </c>
      <c r="F259" s="76">
        <f t="shared" si="10"/>
        <v>80</v>
      </c>
      <c r="G259" s="76">
        <v>62</v>
      </c>
      <c r="H259" s="76">
        <f t="shared" si="11"/>
        <v>18</v>
      </c>
    </row>
    <row r="260" spans="1:8" ht="51">
      <c r="A260" s="64" t="s">
        <v>412</v>
      </c>
      <c r="B260" s="68" t="s">
        <v>160</v>
      </c>
      <c r="C260" s="69" t="s">
        <v>161</v>
      </c>
      <c r="D260" s="69">
        <v>400</v>
      </c>
      <c r="E260" s="69" t="s">
        <v>413</v>
      </c>
      <c r="F260" s="76">
        <f t="shared" si="10"/>
        <v>320</v>
      </c>
      <c r="G260" s="76">
        <v>154</v>
      </c>
      <c r="H260" s="76">
        <f t="shared" si="11"/>
        <v>166</v>
      </c>
    </row>
    <row r="261" spans="1:8" ht="51">
      <c r="A261" s="64" t="s">
        <v>414</v>
      </c>
      <c r="B261" s="68" t="s">
        <v>160</v>
      </c>
      <c r="C261" s="69" t="s">
        <v>161</v>
      </c>
      <c r="D261" s="69">
        <v>630</v>
      </c>
      <c r="E261" s="69" t="s">
        <v>415</v>
      </c>
      <c r="F261" s="76">
        <f t="shared" si="10"/>
        <v>504</v>
      </c>
      <c r="G261" s="76">
        <v>390</v>
      </c>
      <c r="H261" s="76">
        <f t="shared" si="11"/>
        <v>114</v>
      </c>
    </row>
    <row r="262" spans="1:8" ht="51">
      <c r="A262" s="64" t="s">
        <v>416</v>
      </c>
      <c r="B262" s="68" t="s">
        <v>160</v>
      </c>
      <c r="C262" s="69" t="s">
        <v>161</v>
      </c>
      <c r="D262" s="69">
        <v>400</v>
      </c>
      <c r="E262" s="69" t="s">
        <v>400</v>
      </c>
      <c r="F262" s="76">
        <f t="shared" si="10"/>
        <v>320</v>
      </c>
      <c r="G262" s="76">
        <v>188</v>
      </c>
      <c r="H262" s="76">
        <f t="shared" si="11"/>
        <v>132</v>
      </c>
    </row>
    <row r="263" spans="1:8" ht="51">
      <c r="A263" s="64" t="s">
        <v>417</v>
      </c>
      <c r="B263" s="68" t="s">
        <v>160</v>
      </c>
      <c r="C263" s="69" t="s">
        <v>161</v>
      </c>
      <c r="D263" s="69">
        <v>100</v>
      </c>
      <c r="E263" s="69" t="s">
        <v>418</v>
      </c>
      <c r="F263" s="76">
        <f t="shared" si="10"/>
        <v>80</v>
      </c>
      <c r="G263" s="76">
        <v>52</v>
      </c>
      <c r="H263" s="76">
        <f t="shared" si="11"/>
        <v>28</v>
      </c>
    </row>
    <row r="264" spans="1:8" ht="51">
      <c r="A264" s="64" t="s">
        <v>419</v>
      </c>
      <c r="B264" s="68" t="s">
        <v>160</v>
      </c>
      <c r="C264" s="69" t="s">
        <v>161</v>
      </c>
      <c r="D264" s="69">
        <v>250</v>
      </c>
      <c r="E264" s="69" t="s">
        <v>420</v>
      </c>
      <c r="F264" s="76">
        <f t="shared" si="10"/>
        <v>200</v>
      </c>
      <c r="G264" s="76">
        <v>164</v>
      </c>
      <c r="H264" s="76">
        <f t="shared" si="11"/>
        <v>36</v>
      </c>
    </row>
    <row r="265" spans="1:8" ht="51">
      <c r="A265" s="64" t="s">
        <v>421</v>
      </c>
      <c r="B265" s="68" t="s">
        <v>160</v>
      </c>
      <c r="C265" s="69" t="s">
        <v>161</v>
      </c>
      <c r="D265" s="69">
        <v>250</v>
      </c>
      <c r="E265" s="69" t="s">
        <v>422</v>
      </c>
      <c r="F265" s="76">
        <f t="shared" si="10"/>
        <v>200</v>
      </c>
      <c r="G265" s="76">
        <v>128</v>
      </c>
      <c r="H265" s="76">
        <f t="shared" si="11"/>
        <v>72</v>
      </c>
    </row>
    <row r="266" spans="1:8" ht="51">
      <c r="A266" s="64" t="s">
        <v>423</v>
      </c>
      <c r="B266" s="68" t="s">
        <v>160</v>
      </c>
      <c r="C266" s="69" t="s">
        <v>161</v>
      </c>
      <c r="D266" s="69">
        <v>100</v>
      </c>
      <c r="E266" s="69" t="s">
        <v>409</v>
      </c>
      <c r="F266" s="76">
        <f t="shared" si="10"/>
        <v>80</v>
      </c>
      <c r="G266" s="76">
        <v>36</v>
      </c>
      <c r="H266" s="76">
        <f t="shared" si="11"/>
        <v>44</v>
      </c>
    </row>
    <row r="267" spans="1:8" ht="51">
      <c r="A267" s="64" t="s">
        <v>424</v>
      </c>
      <c r="B267" s="68" t="s">
        <v>160</v>
      </c>
      <c r="C267" s="69" t="s">
        <v>161</v>
      </c>
      <c r="D267" s="69">
        <v>400</v>
      </c>
      <c r="E267" s="69" t="s">
        <v>400</v>
      </c>
      <c r="F267" s="76">
        <f t="shared" si="10"/>
        <v>320</v>
      </c>
      <c r="G267" s="76">
        <v>244</v>
      </c>
      <c r="H267" s="76">
        <f t="shared" si="11"/>
        <v>76</v>
      </c>
    </row>
    <row r="268" spans="1:8" ht="51">
      <c r="A268" s="64" t="s">
        <v>425</v>
      </c>
      <c r="B268" s="68" t="s">
        <v>160</v>
      </c>
      <c r="C268" s="69" t="s">
        <v>161</v>
      </c>
      <c r="D268" s="69">
        <v>100</v>
      </c>
      <c r="E268" s="69" t="s">
        <v>409</v>
      </c>
      <c r="F268" s="76">
        <f t="shared" si="10"/>
        <v>80</v>
      </c>
      <c r="G268" s="76">
        <v>52</v>
      </c>
      <c r="H268" s="76">
        <f t="shared" si="11"/>
        <v>28</v>
      </c>
    </row>
    <row r="269" spans="1:8" ht="51">
      <c r="A269" s="64" t="s">
        <v>426</v>
      </c>
      <c r="B269" s="68" t="s">
        <v>160</v>
      </c>
      <c r="C269" s="69" t="s">
        <v>161</v>
      </c>
      <c r="D269" s="69">
        <v>100</v>
      </c>
      <c r="E269" s="69" t="s">
        <v>409</v>
      </c>
      <c r="F269" s="76">
        <f t="shared" si="10"/>
        <v>80</v>
      </c>
      <c r="G269" s="76">
        <v>48</v>
      </c>
      <c r="H269" s="76">
        <f t="shared" si="11"/>
        <v>32</v>
      </c>
    </row>
    <row r="270" spans="1:8" ht="51">
      <c r="A270" s="64" t="s">
        <v>427</v>
      </c>
      <c r="B270" s="68" t="s">
        <v>160</v>
      </c>
      <c r="C270" s="69" t="s">
        <v>161</v>
      </c>
      <c r="D270" s="69">
        <v>100</v>
      </c>
      <c r="E270" s="69" t="s">
        <v>409</v>
      </c>
      <c r="F270" s="76">
        <f t="shared" si="10"/>
        <v>80</v>
      </c>
      <c r="G270" s="76">
        <v>60</v>
      </c>
      <c r="H270" s="76">
        <f t="shared" si="11"/>
        <v>20</v>
      </c>
    </row>
    <row r="271" spans="1:8" ht="51">
      <c r="A271" s="64" t="s">
        <v>428</v>
      </c>
      <c r="B271" s="68" t="s">
        <v>160</v>
      </c>
      <c r="C271" s="69" t="s">
        <v>161</v>
      </c>
      <c r="D271" s="69">
        <v>63</v>
      </c>
      <c r="E271" s="69" t="s">
        <v>429</v>
      </c>
      <c r="F271" s="76">
        <f t="shared" si="10"/>
        <v>50.400000000000006</v>
      </c>
      <c r="G271" s="76">
        <v>32</v>
      </c>
      <c r="H271" s="76">
        <f t="shared" si="11"/>
        <v>18.400000000000006</v>
      </c>
    </row>
    <row r="272" spans="1:8" ht="51">
      <c r="A272" s="64" t="s">
        <v>430</v>
      </c>
      <c r="B272" s="68" t="s">
        <v>160</v>
      </c>
      <c r="C272" s="69" t="s">
        <v>161</v>
      </c>
      <c r="D272" s="69">
        <v>100</v>
      </c>
      <c r="E272" s="69" t="s">
        <v>409</v>
      </c>
      <c r="F272" s="76">
        <f t="shared" si="10"/>
        <v>80</v>
      </c>
      <c r="G272" s="76">
        <v>60</v>
      </c>
      <c r="H272" s="76">
        <f t="shared" si="11"/>
        <v>20</v>
      </c>
    </row>
    <row r="273" spans="1:8" ht="51">
      <c r="A273" s="64" t="s">
        <v>431</v>
      </c>
      <c r="B273" s="68" t="s">
        <v>160</v>
      </c>
      <c r="C273" s="69" t="s">
        <v>161</v>
      </c>
      <c r="D273" s="69">
        <v>40</v>
      </c>
      <c r="E273" s="69" t="s">
        <v>432</v>
      </c>
      <c r="F273" s="76">
        <f t="shared" si="10"/>
        <v>32</v>
      </c>
      <c r="G273" s="76">
        <v>18</v>
      </c>
      <c r="H273" s="76">
        <f t="shared" si="11"/>
        <v>14</v>
      </c>
    </row>
    <row r="274" spans="1:8" ht="51">
      <c r="A274" s="64" t="s">
        <v>433</v>
      </c>
      <c r="B274" s="68" t="s">
        <v>160</v>
      </c>
      <c r="C274" s="69" t="s">
        <v>161</v>
      </c>
      <c r="D274" s="69">
        <v>160</v>
      </c>
      <c r="E274" s="69" t="s">
        <v>434</v>
      </c>
      <c r="F274" s="76">
        <f t="shared" si="10"/>
        <v>128</v>
      </c>
      <c r="G274" s="76">
        <v>108</v>
      </c>
      <c r="H274" s="76">
        <f t="shared" si="11"/>
        <v>20</v>
      </c>
    </row>
    <row r="275" spans="1:8" ht="51">
      <c r="A275" s="64" t="s">
        <v>435</v>
      </c>
      <c r="B275" s="68" t="s">
        <v>160</v>
      </c>
      <c r="C275" s="69" t="s">
        <v>161</v>
      </c>
      <c r="D275" s="69">
        <v>40</v>
      </c>
      <c r="E275" s="69" t="s">
        <v>436</v>
      </c>
      <c r="F275" s="76">
        <f t="shared" si="10"/>
        <v>32</v>
      </c>
      <c r="G275" s="76">
        <v>22</v>
      </c>
      <c r="H275" s="76">
        <f t="shared" si="11"/>
        <v>10</v>
      </c>
    </row>
    <row r="276" spans="1:8" ht="51">
      <c r="A276" s="64" t="s">
        <v>437</v>
      </c>
      <c r="B276" s="68" t="s">
        <v>160</v>
      </c>
      <c r="C276" s="69" t="s">
        <v>161</v>
      </c>
      <c r="D276" s="69">
        <v>250</v>
      </c>
      <c r="E276" s="69" t="s">
        <v>422</v>
      </c>
      <c r="F276" s="76">
        <f t="shared" si="10"/>
        <v>200</v>
      </c>
      <c r="G276" s="76">
        <v>154</v>
      </c>
      <c r="H276" s="76">
        <f t="shared" si="11"/>
        <v>46</v>
      </c>
    </row>
    <row r="277" spans="1:8" ht="51">
      <c r="A277" s="64" t="s">
        <v>438</v>
      </c>
      <c r="B277" s="68" t="s">
        <v>160</v>
      </c>
      <c r="C277" s="69" t="s">
        <v>161</v>
      </c>
      <c r="D277" s="69">
        <v>63</v>
      </c>
      <c r="E277" s="69" t="s">
        <v>439</v>
      </c>
      <c r="F277" s="76">
        <f t="shared" si="10"/>
        <v>50.400000000000006</v>
      </c>
      <c r="G277" s="76">
        <v>37</v>
      </c>
      <c r="H277" s="76">
        <f t="shared" si="11"/>
        <v>13.400000000000006</v>
      </c>
    </row>
    <row r="278" spans="1:8" ht="51">
      <c r="A278" s="64" t="s">
        <v>440</v>
      </c>
      <c r="B278" s="68" t="s">
        <v>160</v>
      </c>
      <c r="C278" s="69" t="s">
        <v>161</v>
      </c>
      <c r="D278" s="69">
        <v>250</v>
      </c>
      <c r="E278" s="69" t="s">
        <v>407</v>
      </c>
      <c r="F278" s="76">
        <f t="shared" si="10"/>
        <v>200</v>
      </c>
      <c r="G278" s="76">
        <v>159</v>
      </c>
      <c r="H278" s="76">
        <f t="shared" si="11"/>
        <v>41</v>
      </c>
    </row>
    <row r="279" spans="1:8" ht="51">
      <c r="A279" s="64" t="s">
        <v>441</v>
      </c>
      <c r="B279" s="68" t="s">
        <v>160</v>
      </c>
      <c r="C279" s="69" t="s">
        <v>161</v>
      </c>
      <c r="D279" s="69">
        <v>100</v>
      </c>
      <c r="E279" s="69" t="s">
        <v>404</v>
      </c>
      <c r="F279" s="76">
        <f t="shared" si="10"/>
        <v>80</v>
      </c>
      <c r="G279" s="76">
        <v>60</v>
      </c>
      <c r="H279" s="76">
        <f t="shared" si="11"/>
        <v>20</v>
      </c>
    </row>
    <row r="280" spans="1:8" ht="51">
      <c r="A280" s="64" t="s">
        <v>442</v>
      </c>
      <c r="B280" s="68" t="s">
        <v>160</v>
      </c>
      <c r="C280" s="69" t="s">
        <v>161</v>
      </c>
      <c r="D280" s="69">
        <v>160</v>
      </c>
      <c r="E280" s="102" t="s">
        <v>770</v>
      </c>
      <c r="F280" s="76">
        <f t="shared" si="10"/>
        <v>128</v>
      </c>
      <c r="G280" s="76">
        <v>96</v>
      </c>
      <c r="H280" s="76">
        <f t="shared" si="11"/>
        <v>32</v>
      </c>
    </row>
    <row r="281" spans="1:8" ht="51">
      <c r="A281" s="64" t="s">
        <v>443</v>
      </c>
      <c r="B281" s="68" t="s">
        <v>160</v>
      </c>
      <c r="C281" s="69" t="s">
        <v>161</v>
      </c>
      <c r="D281" s="69">
        <v>400</v>
      </c>
      <c r="E281" s="69" t="s">
        <v>400</v>
      </c>
      <c r="F281" s="76">
        <f t="shared" si="10"/>
        <v>320</v>
      </c>
      <c r="G281" s="76">
        <v>266</v>
      </c>
      <c r="H281" s="76">
        <f t="shared" si="11"/>
        <v>54</v>
      </c>
    </row>
    <row r="282" spans="1:8" ht="51">
      <c r="A282" s="64" t="s">
        <v>444</v>
      </c>
      <c r="B282" s="68" t="s">
        <v>160</v>
      </c>
      <c r="C282" s="69" t="s">
        <v>161</v>
      </c>
      <c r="D282" s="69">
        <v>160</v>
      </c>
      <c r="E282" s="69" t="s">
        <v>404</v>
      </c>
      <c r="F282" s="76">
        <f t="shared" si="10"/>
        <v>128</v>
      </c>
      <c r="G282" s="76">
        <v>101</v>
      </c>
      <c r="H282" s="76">
        <f t="shared" si="11"/>
        <v>27</v>
      </c>
    </row>
    <row r="283" spans="1:8" ht="51">
      <c r="A283" s="64" t="s">
        <v>445</v>
      </c>
      <c r="B283" s="68" t="s">
        <v>160</v>
      </c>
      <c r="C283" s="69" t="s">
        <v>161</v>
      </c>
      <c r="D283" s="69">
        <v>160</v>
      </c>
      <c r="E283" s="69" t="s">
        <v>446</v>
      </c>
      <c r="F283" s="76">
        <f t="shared" si="10"/>
        <v>128</v>
      </c>
      <c r="G283" s="76">
        <v>87</v>
      </c>
      <c r="H283" s="76">
        <f t="shared" si="11"/>
        <v>41</v>
      </c>
    </row>
    <row r="284" spans="1:8" ht="51">
      <c r="A284" s="64" t="s">
        <v>447</v>
      </c>
      <c r="B284" s="68" t="s">
        <v>160</v>
      </c>
      <c r="C284" s="69" t="s">
        <v>161</v>
      </c>
      <c r="D284" s="69">
        <v>160</v>
      </c>
      <c r="E284" s="69" t="s">
        <v>434</v>
      </c>
      <c r="F284" s="76">
        <f t="shared" si="10"/>
        <v>128</v>
      </c>
      <c r="G284" s="76">
        <v>69</v>
      </c>
      <c r="H284" s="76">
        <f t="shared" si="11"/>
        <v>59</v>
      </c>
    </row>
    <row r="285" spans="1:8" ht="51">
      <c r="A285" s="64" t="s">
        <v>448</v>
      </c>
      <c r="B285" s="68" t="s">
        <v>160</v>
      </c>
      <c r="C285" s="69" t="s">
        <v>161</v>
      </c>
      <c r="D285" s="69">
        <v>400</v>
      </c>
      <c r="E285" s="69" t="s">
        <v>413</v>
      </c>
      <c r="F285" s="76">
        <f t="shared" si="10"/>
        <v>320</v>
      </c>
      <c r="G285" s="76">
        <v>247</v>
      </c>
      <c r="H285" s="76">
        <f t="shared" si="11"/>
        <v>73</v>
      </c>
    </row>
    <row r="286" spans="1:8" ht="51">
      <c r="A286" s="64" t="s">
        <v>449</v>
      </c>
      <c r="B286" s="68" t="s">
        <v>160</v>
      </c>
      <c r="C286" s="69" t="s">
        <v>161</v>
      </c>
      <c r="D286" s="69">
        <v>100</v>
      </c>
      <c r="E286" s="69" t="s">
        <v>409</v>
      </c>
      <c r="F286" s="76">
        <f t="shared" si="10"/>
        <v>80</v>
      </c>
      <c r="G286" s="76">
        <v>60</v>
      </c>
      <c r="H286" s="76">
        <f t="shared" si="11"/>
        <v>20</v>
      </c>
    </row>
    <row r="287" spans="1:8" ht="51">
      <c r="A287" s="64" t="s">
        <v>450</v>
      </c>
      <c r="B287" s="68" t="s">
        <v>160</v>
      </c>
      <c r="C287" s="69" t="s">
        <v>161</v>
      </c>
      <c r="D287" s="69">
        <v>100</v>
      </c>
      <c r="E287" s="69" t="s">
        <v>418</v>
      </c>
      <c r="F287" s="76">
        <f t="shared" si="10"/>
        <v>80</v>
      </c>
      <c r="G287" s="76">
        <v>46</v>
      </c>
      <c r="H287" s="76">
        <f t="shared" si="11"/>
        <v>34</v>
      </c>
    </row>
    <row r="288" spans="1:8" ht="51">
      <c r="A288" s="64" t="s">
        <v>451</v>
      </c>
      <c r="B288" s="68" t="s">
        <v>160</v>
      </c>
      <c r="C288" s="69" t="s">
        <v>161</v>
      </c>
      <c r="D288" s="69">
        <v>100</v>
      </c>
      <c r="E288" s="69" t="s">
        <v>420</v>
      </c>
      <c r="F288" s="76">
        <f t="shared" si="10"/>
        <v>80</v>
      </c>
      <c r="G288" s="76">
        <v>64</v>
      </c>
      <c r="H288" s="76">
        <f t="shared" si="11"/>
        <v>16</v>
      </c>
    </row>
    <row r="289" spans="1:8" ht="51">
      <c r="A289" s="64" t="s">
        <v>452</v>
      </c>
      <c r="B289" s="68" t="s">
        <v>160</v>
      </c>
      <c r="C289" s="69" t="s">
        <v>161</v>
      </c>
      <c r="D289" s="69">
        <v>160</v>
      </c>
      <c r="E289" s="69" t="s">
        <v>404</v>
      </c>
      <c r="F289" s="76">
        <f t="shared" si="10"/>
        <v>128</v>
      </c>
      <c r="G289" s="76">
        <v>102</v>
      </c>
      <c r="H289" s="76">
        <f t="shared" si="11"/>
        <v>26</v>
      </c>
    </row>
    <row r="290" spans="1:8" ht="51">
      <c r="A290" s="64" t="s">
        <v>453</v>
      </c>
      <c r="B290" s="68" t="s">
        <v>160</v>
      </c>
      <c r="C290" s="69" t="s">
        <v>161</v>
      </c>
      <c r="D290" s="69">
        <v>400</v>
      </c>
      <c r="E290" s="69" t="s">
        <v>413</v>
      </c>
      <c r="F290" s="76">
        <f t="shared" si="10"/>
        <v>320</v>
      </c>
      <c r="G290" s="76">
        <v>188</v>
      </c>
      <c r="H290" s="76">
        <f t="shared" si="11"/>
        <v>132</v>
      </c>
    </row>
    <row r="291" spans="1:8" ht="51">
      <c r="A291" s="64" t="s">
        <v>454</v>
      </c>
      <c r="B291" s="68" t="s">
        <v>160</v>
      </c>
      <c r="C291" s="69" t="s">
        <v>161</v>
      </c>
      <c r="D291" s="69">
        <v>100</v>
      </c>
      <c r="E291" s="69" t="s">
        <v>409</v>
      </c>
      <c r="F291" s="76">
        <f t="shared" si="10"/>
        <v>80</v>
      </c>
      <c r="G291" s="76">
        <v>41</v>
      </c>
      <c r="H291" s="76">
        <f t="shared" si="11"/>
        <v>39</v>
      </c>
    </row>
    <row r="292" spans="1:8" ht="51">
      <c r="A292" s="64" t="s">
        <v>455</v>
      </c>
      <c r="B292" s="68" t="s">
        <v>160</v>
      </c>
      <c r="C292" s="69" t="s">
        <v>487</v>
      </c>
      <c r="D292" s="69">
        <v>1000</v>
      </c>
      <c r="E292" s="69" t="s">
        <v>456</v>
      </c>
      <c r="F292" s="76">
        <f t="shared" si="10"/>
        <v>800</v>
      </c>
      <c r="G292" s="76">
        <v>640</v>
      </c>
      <c r="H292" s="76">
        <f t="shared" si="11"/>
        <v>160</v>
      </c>
    </row>
    <row r="293" spans="1:8" ht="51">
      <c r="A293" s="64" t="s">
        <v>457</v>
      </c>
      <c r="B293" s="68" t="s">
        <v>160</v>
      </c>
      <c r="C293" s="69" t="s">
        <v>161</v>
      </c>
      <c r="D293" s="69">
        <v>1000</v>
      </c>
      <c r="E293" s="69" t="s">
        <v>458</v>
      </c>
      <c r="F293" s="76">
        <f t="shared" si="10"/>
        <v>800</v>
      </c>
      <c r="G293" s="76">
        <v>720</v>
      </c>
      <c r="H293" s="76">
        <f t="shared" si="11"/>
        <v>80</v>
      </c>
    </row>
    <row r="294" spans="1:8" ht="51">
      <c r="A294" s="64" t="s">
        <v>459</v>
      </c>
      <c r="B294" s="68" t="s">
        <v>160</v>
      </c>
      <c r="C294" s="69" t="s">
        <v>161</v>
      </c>
      <c r="D294" s="69">
        <v>1000</v>
      </c>
      <c r="E294" s="69" t="s">
        <v>460</v>
      </c>
      <c r="F294" s="76">
        <f t="shared" si="10"/>
        <v>800</v>
      </c>
      <c r="G294" s="76">
        <v>698</v>
      </c>
      <c r="H294" s="76">
        <f t="shared" si="11"/>
        <v>102</v>
      </c>
    </row>
    <row r="295" spans="1:8" ht="51">
      <c r="A295" s="64" t="s">
        <v>459</v>
      </c>
      <c r="B295" s="68" t="s">
        <v>160</v>
      </c>
      <c r="C295" s="69" t="s">
        <v>161</v>
      </c>
      <c r="D295" s="69">
        <v>1000</v>
      </c>
      <c r="E295" s="69" t="s">
        <v>460</v>
      </c>
      <c r="F295" s="76">
        <f t="shared" si="10"/>
        <v>800</v>
      </c>
      <c r="G295" s="76">
        <v>722</v>
      </c>
      <c r="H295" s="76">
        <f t="shared" si="11"/>
        <v>78</v>
      </c>
    </row>
    <row r="296" spans="1:8" ht="51">
      <c r="A296" s="64" t="s">
        <v>461</v>
      </c>
      <c r="B296" s="68" t="s">
        <v>160</v>
      </c>
      <c r="C296" s="69" t="s">
        <v>161</v>
      </c>
      <c r="D296" s="69">
        <v>250</v>
      </c>
      <c r="E296" s="69" t="s">
        <v>420</v>
      </c>
      <c r="F296" s="76">
        <f t="shared" si="10"/>
        <v>200</v>
      </c>
      <c r="G296" s="76">
        <v>167</v>
      </c>
      <c r="H296" s="76">
        <f t="shared" si="11"/>
        <v>33</v>
      </c>
    </row>
    <row r="297" spans="1:8" ht="51">
      <c r="A297" s="64" t="s">
        <v>462</v>
      </c>
      <c r="B297" s="68" t="s">
        <v>160</v>
      </c>
      <c r="C297" s="69" t="s">
        <v>161</v>
      </c>
      <c r="D297" s="69">
        <v>1000</v>
      </c>
      <c r="E297" s="69" t="s">
        <v>463</v>
      </c>
      <c r="F297" s="76">
        <f t="shared" si="10"/>
        <v>800</v>
      </c>
      <c r="G297" s="76">
        <v>732</v>
      </c>
      <c r="H297" s="76">
        <f t="shared" si="11"/>
        <v>68</v>
      </c>
    </row>
    <row r="298" spans="1:8" ht="51">
      <c r="A298" s="64" t="s">
        <v>464</v>
      </c>
      <c r="B298" s="68" t="s">
        <v>160</v>
      </c>
      <c r="C298" s="69" t="s">
        <v>487</v>
      </c>
      <c r="D298" s="69">
        <v>1000</v>
      </c>
      <c r="E298" s="69" t="s">
        <v>456</v>
      </c>
      <c r="F298" s="76">
        <f t="shared" si="10"/>
        <v>800</v>
      </c>
      <c r="G298" s="76">
        <v>708</v>
      </c>
      <c r="H298" s="76">
        <f t="shared" si="11"/>
        <v>92</v>
      </c>
    </row>
    <row r="299" spans="1:8" ht="51">
      <c r="A299" s="64" t="s">
        <v>465</v>
      </c>
      <c r="B299" s="68" t="s">
        <v>160</v>
      </c>
      <c r="C299" s="69" t="s">
        <v>487</v>
      </c>
      <c r="D299" s="69">
        <v>1000</v>
      </c>
      <c r="E299" s="69" t="s">
        <v>456</v>
      </c>
      <c r="F299" s="76">
        <f t="shared" si="10"/>
        <v>800</v>
      </c>
      <c r="G299" s="76">
        <v>680</v>
      </c>
      <c r="H299" s="76">
        <f t="shared" si="11"/>
        <v>120</v>
      </c>
    </row>
    <row r="300" spans="1:8" ht="51">
      <c r="A300" s="64" t="s">
        <v>466</v>
      </c>
      <c r="B300" s="68" t="s">
        <v>160</v>
      </c>
      <c r="C300" s="69" t="s">
        <v>487</v>
      </c>
      <c r="D300" s="69">
        <v>1000</v>
      </c>
      <c r="E300" s="69" t="s">
        <v>456</v>
      </c>
      <c r="F300" s="76">
        <f t="shared" si="10"/>
        <v>800</v>
      </c>
      <c r="G300" s="76">
        <v>560</v>
      </c>
      <c r="H300" s="76">
        <f t="shared" si="11"/>
        <v>240</v>
      </c>
    </row>
    <row r="301" spans="1:8" ht="51">
      <c r="A301" s="64" t="s">
        <v>467</v>
      </c>
      <c r="B301" s="68" t="s">
        <v>160</v>
      </c>
      <c r="C301" s="69" t="s">
        <v>487</v>
      </c>
      <c r="D301" s="69">
        <v>1000</v>
      </c>
      <c r="E301" s="69" t="s">
        <v>456</v>
      </c>
      <c r="F301" s="76">
        <f t="shared" si="10"/>
        <v>800</v>
      </c>
      <c r="G301" s="76">
        <v>664</v>
      </c>
      <c r="H301" s="76">
        <f t="shared" si="11"/>
        <v>136</v>
      </c>
    </row>
    <row r="302" spans="1:8" ht="51">
      <c r="A302" s="64" t="s">
        <v>468</v>
      </c>
      <c r="B302" s="68" t="s">
        <v>160</v>
      </c>
      <c r="C302" s="69" t="s">
        <v>487</v>
      </c>
      <c r="D302" s="69">
        <v>1000</v>
      </c>
      <c r="E302" s="69" t="s">
        <v>456</v>
      </c>
      <c r="F302" s="76">
        <f t="shared" si="10"/>
        <v>800</v>
      </c>
      <c r="G302" s="76">
        <v>741</v>
      </c>
      <c r="H302" s="76">
        <f t="shared" si="11"/>
        <v>59</v>
      </c>
    </row>
    <row r="303" spans="1:8" ht="51">
      <c r="A303" s="64" t="s">
        <v>469</v>
      </c>
      <c r="B303" s="68" t="s">
        <v>160</v>
      </c>
      <c r="C303" s="69" t="s">
        <v>487</v>
      </c>
      <c r="D303" s="69">
        <v>1000</v>
      </c>
      <c r="E303" s="69" t="s">
        <v>456</v>
      </c>
      <c r="F303" s="76">
        <f t="shared" si="10"/>
        <v>800</v>
      </c>
      <c r="G303" s="76">
        <v>644</v>
      </c>
      <c r="H303" s="76">
        <f t="shared" si="11"/>
        <v>156</v>
      </c>
    </row>
    <row r="304" spans="1:8">
      <c r="A304" s="156" t="s">
        <v>470</v>
      </c>
      <c r="B304" s="157"/>
      <c r="C304" s="157"/>
      <c r="D304" s="157"/>
      <c r="E304" s="157"/>
      <c r="F304" s="158"/>
      <c r="G304" s="158"/>
      <c r="H304" s="159"/>
    </row>
    <row r="305" spans="1:8" ht="51">
      <c r="A305" s="69" t="s">
        <v>471</v>
      </c>
      <c r="B305" s="68" t="s">
        <v>160</v>
      </c>
      <c r="C305" s="69" t="s">
        <v>161</v>
      </c>
      <c r="D305" s="69">
        <v>160</v>
      </c>
      <c r="E305" s="64" t="s">
        <v>356</v>
      </c>
      <c r="F305" s="76">
        <f t="shared" ref="F305:F368" si="12">+D305*0.8</f>
        <v>128</v>
      </c>
      <c r="G305" s="76">
        <v>88</v>
      </c>
      <c r="H305" s="76">
        <f t="shared" ref="H305:H368" si="13">+F305-G305</f>
        <v>40</v>
      </c>
    </row>
    <row r="306" spans="1:8" ht="51">
      <c r="A306" s="69" t="s">
        <v>472</v>
      </c>
      <c r="B306" s="68" t="s">
        <v>160</v>
      </c>
      <c r="C306" s="69" t="s">
        <v>161</v>
      </c>
      <c r="D306" s="69">
        <v>160</v>
      </c>
      <c r="E306" s="64" t="s">
        <v>365</v>
      </c>
      <c r="F306" s="76">
        <f t="shared" si="12"/>
        <v>128</v>
      </c>
      <c r="G306" s="76">
        <v>91</v>
      </c>
      <c r="H306" s="76">
        <f t="shared" si="13"/>
        <v>37</v>
      </c>
    </row>
    <row r="307" spans="1:8" ht="51">
      <c r="A307" s="69" t="s">
        <v>473</v>
      </c>
      <c r="B307" s="68" t="s">
        <v>160</v>
      </c>
      <c r="C307" s="69" t="s">
        <v>161</v>
      </c>
      <c r="D307" s="69">
        <v>63</v>
      </c>
      <c r="E307" s="69" t="s">
        <v>474</v>
      </c>
      <c r="F307" s="76">
        <f t="shared" si="12"/>
        <v>50.400000000000006</v>
      </c>
      <c r="G307" s="76">
        <v>32</v>
      </c>
      <c r="H307" s="76">
        <f t="shared" si="13"/>
        <v>18.400000000000006</v>
      </c>
    </row>
    <row r="308" spans="1:8" ht="51">
      <c r="A308" s="64" t="s">
        <v>475</v>
      </c>
      <c r="B308" s="65" t="s">
        <v>160</v>
      </c>
      <c r="C308" s="64" t="s">
        <v>161</v>
      </c>
      <c r="D308" s="64">
        <v>63</v>
      </c>
      <c r="E308" s="64" t="s">
        <v>476</v>
      </c>
      <c r="F308" s="76">
        <f t="shared" si="12"/>
        <v>50.400000000000006</v>
      </c>
      <c r="G308" s="76">
        <v>38</v>
      </c>
      <c r="H308" s="76">
        <f t="shared" si="13"/>
        <v>12.400000000000006</v>
      </c>
    </row>
    <row r="309" spans="1:8" ht="51">
      <c r="A309" s="64" t="s">
        <v>477</v>
      </c>
      <c r="B309" s="65" t="s">
        <v>160</v>
      </c>
      <c r="C309" s="64" t="s">
        <v>161</v>
      </c>
      <c r="D309" s="64">
        <v>160</v>
      </c>
      <c r="E309" s="64" t="s">
        <v>478</v>
      </c>
      <c r="F309" s="76">
        <f t="shared" si="12"/>
        <v>128</v>
      </c>
      <c r="G309" s="76">
        <v>108</v>
      </c>
      <c r="H309" s="76">
        <f t="shared" si="13"/>
        <v>20</v>
      </c>
    </row>
    <row r="310" spans="1:8" ht="51">
      <c r="A310" s="64" t="s">
        <v>479</v>
      </c>
      <c r="B310" s="65" t="s">
        <v>160</v>
      </c>
      <c r="C310" s="64" t="s">
        <v>487</v>
      </c>
      <c r="D310" s="64">
        <v>63</v>
      </c>
      <c r="E310" s="64" t="s">
        <v>480</v>
      </c>
      <c r="F310" s="76">
        <f t="shared" si="12"/>
        <v>50.400000000000006</v>
      </c>
      <c r="G310" s="76">
        <v>36</v>
      </c>
      <c r="H310" s="76">
        <f t="shared" si="13"/>
        <v>14.400000000000006</v>
      </c>
    </row>
    <row r="311" spans="1:8" ht="51">
      <c r="A311" s="64" t="s">
        <v>481</v>
      </c>
      <c r="B311" s="65" t="s">
        <v>160</v>
      </c>
      <c r="C311" s="64" t="s">
        <v>487</v>
      </c>
      <c r="D311" s="64">
        <v>100</v>
      </c>
      <c r="E311" s="64" t="s">
        <v>482</v>
      </c>
      <c r="F311" s="76">
        <f t="shared" si="12"/>
        <v>80</v>
      </c>
      <c r="G311" s="76">
        <v>68</v>
      </c>
      <c r="H311" s="76">
        <f t="shared" si="13"/>
        <v>12</v>
      </c>
    </row>
    <row r="312" spans="1:8" ht="51">
      <c r="A312" s="69" t="s">
        <v>483</v>
      </c>
      <c r="B312" s="68" t="s">
        <v>160</v>
      </c>
      <c r="C312" s="69" t="s">
        <v>161</v>
      </c>
      <c r="D312" s="69">
        <v>160</v>
      </c>
      <c r="E312" s="69" t="s">
        <v>478</v>
      </c>
      <c r="F312" s="76">
        <f t="shared" si="12"/>
        <v>128</v>
      </c>
      <c r="G312" s="76">
        <v>92</v>
      </c>
      <c r="H312" s="76">
        <f t="shared" si="13"/>
        <v>36</v>
      </c>
    </row>
    <row r="313" spans="1:8" ht="51">
      <c r="A313" s="69" t="s">
        <v>484</v>
      </c>
      <c r="B313" s="68" t="s">
        <v>160</v>
      </c>
      <c r="C313" s="69" t="s">
        <v>161</v>
      </c>
      <c r="D313" s="69">
        <v>100</v>
      </c>
      <c r="E313" s="64" t="s">
        <v>485</v>
      </c>
      <c r="F313" s="76">
        <f t="shared" si="12"/>
        <v>80</v>
      </c>
      <c r="G313" s="76">
        <v>65</v>
      </c>
      <c r="H313" s="76">
        <f t="shared" si="13"/>
        <v>15</v>
      </c>
    </row>
    <row r="314" spans="1:8" ht="51">
      <c r="A314" s="69" t="s">
        <v>486</v>
      </c>
      <c r="B314" s="68" t="s">
        <v>160</v>
      </c>
      <c r="C314" s="69" t="s">
        <v>487</v>
      </c>
      <c r="D314" s="69">
        <v>63</v>
      </c>
      <c r="E314" s="69" t="s">
        <v>488</v>
      </c>
      <c r="F314" s="76">
        <f t="shared" si="12"/>
        <v>50.400000000000006</v>
      </c>
      <c r="G314" s="76">
        <v>32</v>
      </c>
      <c r="H314" s="76">
        <f t="shared" si="13"/>
        <v>18.400000000000006</v>
      </c>
    </row>
    <row r="315" spans="1:8" ht="51">
      <c r="A315" s="69" t="s">
        <v>489</v>
      </c>
      <c r="B315" s="68" t="s">
        <v>160</v>
      </c>
      <c r="C315" s="69" t="s">
        <v>161</v>
      </c>
      <c r="D315" s="69">
        <v>250</v>
      </c>
      <c r="E315" s="69" t="s">
        <v>490</v>
      </c>
      <c r="F315" s="76">
        <f t="shared" si="12"/>
        <v>200</v>
      </c>
      <c r="G315" s="76">
        <v>182</v>
      </c>
      <c r="H315" s="76">
        <f t="shared" si="13"/>
        <v>18</v>
      </c>
    </row>
    <row r="316" spans="1:8" ht="51">
      <c r="A316" s="69" t="s">
        <v>491</v>
      </c>
      <c r="B316" s="68" t="s">
        <v>160</v>
      </c>
      <c r="C316" s="69" t="s">
        <v>487</v>
      </c>
      <c r="D316" s="69">
        <v>100</v>
      </c>
      <c r="E316" s="64" t="s">
        <v>492</v>
      </c>
      <c r="F316" s="76">
        <f t="shared" si="12"/>
        <v>80</v>
      </c>
      <c r="G316" s="76">
        <v>60</v>
      </c>
      <c r="H316" s="76">
        <f t="shared" si="13"/>
        <v>20</v>
      </c>
    </row>
    <row r="317" spans="1:8" ht="51">
      <c r="A317" s="69" t="s">
        <v>493</v>
      </c>
      <c r="B317" s="68" t="s">
        <v>160</v>
      </c>
      <c r="C317" s="69" t="s">
        <v>487</v>
      </c>
      <c r="D317" s="69">
        <v>100</v>
      </c>
      <c r="E317" s="69" t="s">
        <v>492</v>
      </c>
      <c r="F317" s="76">
        <f t="shared" si="12"/>
        <v>80</v>
      </c>
      <c r="G317" s="76">
        <v>54</v>
      </c>
      <c r="H317" s="76">
        <f t="shared" si="13"/>
        <v>26</v>
      </c>
    </row>
    <row r="318" spans="1:8" ht="51">
      <c r="A318" s="69" t="s">
        <v>494</v>
      </c>
      <c r="B318" s="68" t="s">
        <v>160</v>
      </c>
      <c r="C318" s="69" t="s">
        <v>487</v>
      </c>
      <c r="D318" s="69">
        <v>100</v>
      </c>
      <c r="E318" s="69" t="s">
        <v>492</v>
      </c>
      <c r="F318" s="76">
        <f t="shared" si="12"/>
        <v>80</v>
      </c>
      <c r="G318" s="76">
        <v>58</v>
      </c>
      <c r="H318" s="76">
        <f t="shared" si="13"/>
        <v>22</v>
      </c>
    </row>
    <row r="319" spans="1:8" ht="51">
      <c r="A319" s="69" t="s">
        <v>495</v>
      </c>
      <c r="B319" s="68" t="s">
        <v>160</v>
      </c>
      <c r="C319" s="69" t="s">
        <v>161</v>
      </c>
      <c r="D319" s="69">
        <v>250</v>
      </c>
      <c r="E319" s="69" t="s">
        <v>420</v>
      </c>
      <c r="F319" s="76">
        <f t="shared" si="12"/>
        <v>200</v>
      </c>
      <c r="G319" s="76">
        <v>146</v>
      </c>
      <c r="H319" s="76">
        <f t="shared" si="13"/>
        <v>54</v>
      </c>
    </row>
    <row r="320" spans="1:8" ht="51">
      <c r="A320" s="69" t="s">
        <v>496</v>
      </c>
      <c r="B320" s="68" t="s">
        <v>160</v>
      </c>
      <c r="C320" s="69" t="s">
        <v>161</v>
      </c>
      <c r="D320" s="69">
        <v>100</v>
      </c>
      <c r="E320" s="64" t="s">
        <v>485</v>
      </c>
      <c r="F320" s="76">
        <f t="shared" si="12"/>
        <v>80</v>
      </c>
      <c r="G320" s="76">
        <v>60</v>
      </c>
      <c r="H320" s="76">
        <f t="shared" si="13"/>
        <v>20</v>
      </c>
    </row>
    <row r="321" spans="1:8" ht="51">
      <c r="A321" s="69" t="s">
        <v>497</v>
      </c>
      <c r="B321" s="68" t="s">
        <v>160</v>
      </c>
      <c r="C321" s="69" t="s">
        <v>161</v>
      </c>
      <c r="D321" s="69">
        <v>160</v>
      </c>
      <c r="E321" s="102" t="s">
        <v>770</v>
      </c>
      <c r="F321" s="76">
        <f t="shared" si="12"/>
        <v>128</v>
      </c>
      <c r="G321" s="76">
        <v>102</v>
      </c>
      <c r="H321" s="76">
        <f t="shared" si="13"/>
        <v>26</v>
      </c>
    </row>
    <row r="322" spans="1:8" ht="51">
      <c r="A322" s="69" t="s">
        <v>498</v>
      </c>
      <c r="B322" s="68" t="s">
        <v>160</v>
      </c>
      <c r="C322" s="69" t="s">
        <v>161</v>
      </c>
      <c r="D322" s="69">
        <v>160</v>
      </c>
      <c r="E322" s="69" t="s">
        <v>446</v>
      </c>
      <c r="F322" s="76">
        <f t="shared" si="12"/>
        <v>128</v>
      </c>
      <c r="G322" s="76">
        <v>60</v>
      </c>
      <c r="H322" s="76">
        <f t="shared" si="13"/>
        <v>68</v>
      </c>
    </row>
    <row r="323" spans="1:8" ht="51">
      <c r="A323" s="69" t="s">
        <v>499</v>
      </c>
      <c r="B323" s="68" t="s">
        <v>160</v>
      </c>
      <c r="C323" s="69" t="s">
        <v>161</v>
      </c>
      <c r="D323" s="69">
        <v>160</v>
      </c>
      <c r="E323" s="69" t="s">
        <v>404</v>
      </c>
      <c r="F323" s="76">
        <f t="shared" si="12"/>
        <v>128</v>
      </c>
      <c r="G323" s="76">
        <v>88</v>
      </c>
      <c r="H323" s="76">
        <f t="shared" si="13"/>
        <v>40</v>
      </c>
    </row>
    <row r="324" spans="1:8" ht="51">
      <c r="A324" s="69" t="s">
        <v>500</v>
      </c>
      <c r="B324" s="68" t="s">
        <v>160</v>
      </c>
      <c r="C324" s="69" t="s">
        <v>161</v>
      </c>
      <c r="D324" s="69">
        <v>160</v>
      </c>
      <c r="E324" s="69" t="s">
        <v>446</v>
      </c>
      <c r="F324" s="76">
        <f t="shared" si="12"/>
        <v>128</v>
      </c>
      <c r="G324" s="76">
        <v>97</v>
      </c>
      <c r="H324" s="76">
        <f t="shared" si="13"/>
        <v>31</v>
      </c>
    </row>
    <row r="325" spans="1:8" ht="51">
      <c r="A325" s="69" t="s">
        <v>501</v>
      </c>
      <c r="B325" s="68" t="s">
        <v>160</v>
      </c>
      <c r="C325" s="69" t="s">
        <v>161</v>
      </c>
      <c r="D325" s="69">
        <v>250</v>
      </c>
      <c r="E325" s="69" t="s">
        <v>420</v>
      </c>
      <c r="F325" s="76">
        <f t="shared" si="12"/>
        <v>200</v>
      </c>
      <c r="G325" s="76">
        <v>164</v>
      </c>
      <c r="H325" s="76">
        <f t="shared" si="13"/>
        <v>36</v>
      </c>
    </row>
    <row r="326" spans="1:8" ht="51">
      <c r="A326" s="69" t="s">
        <v>502</v>
      </c>
      <c r="B326" s="68" t="s">
        <v>160</v>
      </c>
      <c r="C326" s="69" t="s">
        <v>161</v>
      </c>
      <c r="D326" s="64">
        <v>160</v>
      </c>
      <c r="E326" s="69" t="s">
        <v>503</v>
      </c>
      <c r="F326" s="76">
        <f t="shared" si="12"/>
        <v>128</v>
      </c>
      <c r="G326" s="76">
        <v>100</v>
      </c>
      <c r="H326" s="76">
        <f t="shared" si="13"/>
        <v>28</v>
      </c>
    </row>
    <row r="327" spans="1:8" ht="51">
      <c r="A327" s="69" t="s">
        <v>504</v>
      </c>
      <c r="B327" s="68" t="s">
        <v>160</v>
      </c>
      <c r="C327" s="69" t="s">
        <v>487</v>
      </c>
      <c r="D327" s="69">
        <v>250</v>
      </c>
      <c r="E327" s="64" t="s">
        <v>505</v>
      </c>
      <c r="F327" s="76">
        <f t="shared" si="12"/>
        <v>200</v>
      </c>
      <c r="G327" s="76">
        <v>108</v>
      </c>
      <c r="H327" s="76">
        <f t="shared" si="13"/>
        <v>92</v>
      </c>
    </row>
    <row r="328" spans="1:8" ht="51">
      <c r="A328" s="69" t="s">
        <v>506</v>
      </c>
      <c r="B328" s="68" t="s">
        <v>160</v>
      </c>
      <c r="C328" s="69" t="s">
        <v>161</v>
      </c>
      <c r="D328" s="69">
        <v>400</v>
      </c>
      <c r="E328" s="64" t="s">
        <v>507</v>
      </c>
      <c r="F328" s="76">
        <f t="shared" si="12"/>
        <v>320</v>
      </c>
      <c r="G328" s="76">
        <v>254</v>
      </c>
      <c r="H328" s="76">
        <f t="shared" si="13"/>
        <v>66</v>
      </c>
    </row>
    <row r="329" spans="1:8" ht="51">
      <c r="A329" s="64" t="s">
        <v>509</v>
      </c>
      <c r="B329" s="65" t="s">
        <v>160</v>
      </c>
      <c r="C329" s="64" t="s">
        <v>161</v>
      </c>
      <c r="D329" s="64">
        <v>1000</v>
      </c>
      <c r="E329" s="64" t="s">
        <v>510</v>
      </c>
      <c r="F329" s="76">
        <f t="shared" si="12"/>
        <v>800</v>
      </c>
      <c r="G329" s="76">
        <v>724</v>
      </c>
      <c r="H329" s="76">
        <f t="shared" si="13"/>
        <v>76</v>
      </c>
    </row>
    <row r="330" spans="1:8" ht="51">
      <c r="A330" s="64" t="s">
        <v>511</v>
      </c>
      <c r="B330" s="65" t="s">
        <v>160</v>
      </c>
      <c r="C330" s="64" t="s">
        <v>161</v>
      </c>
      <c r="D330" s="64">
        <v>100</v>
      </c>
      <c r="E330" s="64" t="s">
        <v>512</v>
      </c>
      <c r="F330" s="76">
        <f t="shared" si="12"/>
        <v>80</v>
      </c>
      <c r="G330" s="76">
        <v>68</v>
      </c>
      <c r="H330" s="76">
        <f t="shared" si="13"/>
        <v>12</v>
      </c>
    </row>
    <row r="331" spans="1:8" ht="51">
      <c r="A331" s="64" t="s">
        <v>513</v>
      </c>
      <c r="B331" s="65" t="s">
        <v>160</v>
      </c>
      <c r="C331" s="64" t="s">
        <v>161</v>
      </c>
      <c r="D331" s="64">
        <v>63</v>
      </c>
      <c r="E331" s="64" t="s">
        <v>514</v>
      </c>
      <c r="F331" s="76">
        <f t="shared" si="12"/>
        <v>50.400000000000006</v>
      </c>
      <c r="G331" s="76">
        <v>32</v>
      </c>
      <c r="H331" s="76">
        <f t="shared" si="13"/>
        <v>18.400000000000006</v>
      </c>
    </row>
    <row r="332" spans="1:8" ht="51">
      <c r="A332" s="64" t="s">
        <v>515</v>
      </c>
      <c r="B332" s="65" t="s">
        <v>160</v>
      </c>
      <c r="C332" s="64" t="s">
        <v>487</v>
      </c>
      <c r="D332" s="64">
        <v>63</v>
      </c>
      <c r="E332" s="64" t="s">
        <v>516</v>
      </c>
      <c r="F332" s="76">
        <f t="shared" si="12"/>
        <v>50.400000000000006</v>
      </c>
      <c r="G332" s="76">
        <v>38</v>
      </c>
      <c r="H332" s="76">
        <f t="shared" si="13"/>
        <v>12.400000000000006</v>
      </c>
    </row>
    <row r="333" spans="1:8" ht="51">
      <c r="A333" s="64" t="s">
        <v>517</v>
      </c>
      <c r="B333" s="65" t="s">
        <v>160</v>
      </c>
      <c r="C333" s="64" t="s">
        <v>487</v>
      </c>
      <c r="D333" s="64">
        <v>63</v>
      </c>
      <c r="E333" s="64" t="s">
        <v>516</v>
      </c>
      <c r="F333" s="76">
        <f t="shared" si="12"/>
        <v>50.400000000000006</v>
      </c>
      <c r="G333" s="76">
        <v>28</v>
      </c>
      <c r="H333" s="76">
        <f t="shared" si="13"/>
        <v>22.400000000000006</v>
      </c>
    </row>
    <row r="334" spans="1:8" ht="51">
      <c r="A334" s="64" t="s">
        <v>518</v>
      </c>
      <c r="B334" s="65" t="s">
        <v>160</v>
      </c>
      <c r="C334" s="64" t="s">
        <v>487</v>
      </c>
      <c r="D334" s="64">
        <v>100</v>
      </c>
      <c r="E334" s="64" t="s">
        <v>519</v>
      </c>
      <c r="F334" s="76">
        <f t="shared" si="12"/>
        <v>80</v>
      </c>
      <c r="G334" s="76">
        <v>64</v>
      </c>
      <c r="H334" s="76">
        <f t="shared" si="13"/>
        <v>16</v>
      </c>
    </row>
    <row r="335" spans="1:8" ht="51">
      <c r="A335" s="64" t="s">
        <v>520</v>
      </c>
      <c r="B335" s="65" t="s">
        <v>160</v>
      </c>
      <c r="C335" s="64" t="s">
        <v>161</v>
      </c>
      <c r="D335" s="64">
        <v>160</v>
      </c>
      <c r="E335" s="64" t="s">
        <v>521</v>
      </c>
      <c r="F335" s="76">
        <f t="shared" si="12"/>
        <v>128</v>
      </c>
      <c r="G335" s="76">
        <v>108</v>
      </c>
      <c r="H335" s="76">
        <f t="shared" si="13"/>
        <v>20</v>
      </c>
    </row>
    <row r="336" spans="1:8" ht="51">
      <c r="A336" s="64" t="s">
        <v>522</v>
      </c>
      <c r="B336" s="65" t="s">
        <v>160</v>
      </c>
      <c r="C336" s="64" t="s">
        <v>161</v>
      </c>
      <c r="D336" s="64">
        <v>63</v>
      </c>
      <c r="E336" s="64" t="s">
        <v>516</v>
      </c>
      <c r="F336" s="76">
        <f t="shared" si="12"/>
        <v>50.400000000000006</v>
      </c>
      <c r="G336" s="76">
        <v>32</v>
      </c>
      <c r="H336" s="76">
        <f t="shared" si="13"/>
        <v>18.400000000000006</v>
      </c>
    </row>
    <row r="337" spans="1:8" ht="51">
      <c r="A337" s="64" t="s">
        <v>523</v>
      </c>
      <c r="B337" s="65" t="s">
        <v>160</v>
      </c>
      <c r="C337" s="64" t="s">
        <v>487</v>
      </c>
      <c r="D337" s="64">
        <v>100</v>
      </c>
      <c r="E337" s="64" t="s">
        <v>524</v>
      </c>
      <c r="F337" s="76">
        <f t="shared" si="12"/>
        <v>80</v>
      </c>
      <c r="G337" s="76">
        <v>64</v>
      </c>
      <c r="H337" s="76">
        <f t="shared" si="13"/>
        <v>16</v>
      </c>
    </row>
    <row r="338" spans="1:8" ht="51">
      <c r="A338" s="64" t="s">
        <v>525</v>
      </c>
      <c r="B338" s="65" t="s">
        <v>160</v>
      </c>
      <c r="C338" s="64" t="s">
        <v>161</v>
      </c>
      <c r="D338" s="64">
        <v>100</v>
      </c>
      <c r="E338" s="64" t="s">
        <v>169</v>
      </c>
      <c r="F338" s="76">
        <f t="shared" si="12"/>
        <v>80</v>
      </c>
      <c r="G338" s="76">
        <v>64</v>
      </c>
      <c r="H338" s="76">
        <f t="shared" si="13"/>
        <v>16</v>
      </c>
    </row>
    <row r="339" spans="1:8" ht="51">
      <c r="A339" s="64" t="s">
        <v>526</v>
      </c>
      <c r="B339" s="65" t="s">
        <v>160</v>
      </c>
      <c r="C339" s="64" t="s">
        <v>487</v>
      </c>
      <c r="D339" s="64">
        <v>400</v>
      </c>
      <c r="E339" s="64" t="s">
        <v>527</v>
      </c>
      <c r="F339" s="76">
        <f t="shared" si="12"/>
        <v>320</v>
      </c>
      <c r="G339" s="76">
        <v>288</v>
      </c>
      <c r="H339" s="76">
        <f t="shared" si="13"/>
        <v>32</v>
      </c>
    </row>
    <row r="340" spans="1:8" ht="51">
      <c r="A340" s="64" t="s">
        <v>528</v>
      </c>
      <c r="B340" s="65" t="s">
        <v>160</v>
      </c>
      <c r="C340" s="64" t="s">
        <v>161</v>
      </c>
      <c r="D340" s="64">
        <v>160</v>
      </c>
      <c r="E340" s="64" t="s">
        <v>529</v>
      </c>
      <c r="F340" s="76">
        <f t="shared" si="12"/>
        <v>128</v>
      </c>
      <c r="G340" s="76">
        <v>102</v>
      </c>
      <c r="H340" s="76">
        <f t="shared" si="13"/>
        <v>26</v>
      </c>
    </row>
    <row r="341" spans="1:8" ht="51">
      <c r="A341" s="64" t="s">
        <v>530</v>
      </c>
      <c r="B341" s="65" t="s">
        <v>160</v>
      </c>
      <c r="C341" s="64" t="s">
        <v>487</v>
      </c>
      <c r="D341" s="64">
        <v>160</v>
      </c>
      <c r="E341" s="64" t="s">
        <v>531</v>
      </c>
      <c r="F341" s="76">
        <f t="shared" si="12"/>
        <v>128</v>
      </c>
      <c r="G341" s="76">
        <v>98</v>
      </c>
      <c r="H341" s="76">
        <f t="shared" si="13"/>
        <v>30</v>
      </c>
    </row>
    <row r="342" spans="1:8" ht="51">
      <c r="A342" s="64" t="s">
        <v>532</v>
      </c>
      <c r="B342" s="65" t="s">
        <v>160</v>
      </c>
      <c r="C342" s="64" t="s">
        <v>487</v>
      </c>
      <c r="D342" s="64">
        <v>160</v>
      </c>
      <c r="E342" s="64" t="s">
        <v>531</v>
      </c>
      <c r="F342" s="76">
        <f t="shared" si="12"/>
        <v>128</v>
      </c>
      <c r="G342" s="76">
        <v>82</v>
      </c>
      <c r="H342" s="76">
        <f t="shared" si="13"/>
        <v>46</v>
      </c>
    </row>
    <row r="343" spans="1:8" ht="51">
      <c r="A343" s="64" t="s">
        <v>533</v>
      </c>
      <c r="B343" s="65" t="s">
        <v>160</v>
      </c>
      <c r="C343" s="64" t="s">
        <v>161</v>
      </c>
      <c r="D343" s="64">
        <v>100</v>
      </c>
      <c r="E343" s="64" t="s">
        <v>534</v>
      </c>
      <c r="F343" s="76">
        <f t="shared" si="12"/>
        <v>80</v>
      </c>
      <c r="G343" s="76">
        <v>46</v>
      </c>
      <c r="H343" s="76">
        <f t="shared" si="13"/>
        <v>34</v>
      </c>
    </row>
    <row r="344" spans="1:8" ht="51">
      <c r="A344" s="64" t="s">
        <v>535</v>
      </c>
      <c r="B344" s="65" t="s">
        <v>160</v>
      </c>
      <c r="C344" s="64" t="s">
        <v>161</v>
      </c>
      <c r="D344" s="64">
        <v>100</v>
      </c>
      <c r="E344" s="64" t="s">
        <v>536</v>
      </c>
      <c r="F344" s="76">
        <f t="shared" si="12"/>
        <v>80</v>
      </c>
      <c r="G344" s="76">
        <v>42</v>
      </c>
      <c r="H344" s="76">
        <f t="shared" si="13"/>
        <v>38</v>
      </c>
    </row>
    <row r="345" spans="1:8" ht="51">
      <c r="A345" s="64" t="s">
        <v>537</v>
      </c>
      <c r="B345" s="65" t="s">
        <v>160</v>
      </c>
      <c r="C345" s="64" t="s">
        <v>161</v>
      </c>
      <c r="D345" s="64">
        <v>160</v>
      </c>
      <c r="E345" s="64" t="s">
        <v>521</v>
      </c>
      <c r="F345" s="76">
        <f t="shared" si="12"/>
        <v>128</v>
      </c>
      <c r="G345" s="76">
        <v>108</v>
      </c>
      <c r="H345" s="76">
        <f t="shared" si="13"/>
        <v>20</v>
      </c>
    </row>
    <row r="346" spans="1:8" ht="51">
      <c r="A346" s="64" t="s">
        <v>538</v>
      </c>
      <c r="B346" s="65" t="s">
        <v>160</v>
      </c>
      <c r="C346" s="64" t="s">
        <v>161</v>
      </c>
      <c r="D346" s="64">
        <v>160</v>
      </c>
      <c r="E346" s="64" t="s">
        <v>539</v>
      </c>
      <c r="F346" s="76">
        <f t="shared" si="12"/>
        <v>128</v>
      </c>
      <c r="G346" s="76">
        <v>98</v>
      </c>
      <c r="H346" s="76">
        <f t="shared" si="13"/>
        <v>30</v>
      </c>
    </row>
    <row r="347" spans="1:8" ht="51">
      <c r="A347" s="64" t="s">
        <v>540</v>
      </c>
      <c r="B347" s="65" t="s">
        <v>160</v>
      </c>
      <c r="C347" s="64" t="s">
        <v>161</v>
      </c>
      <c r="D347" s="64">
        <v>160</v>
      </c>
      <c r="E347" s="64" t="s">
        <v>521</v>
      </c>
      <c r="F347" s="76">
        <f t="shared" si="12"/>
        <v>128</v>
      </c>
      <c r="G347" s="76">
        <v>82</v>
      </c>
      <c r="H347" s="76">
        <f t="shared" si="13"/>
        <v>46</v>
      </c>
    </row>
    <row r="348" spans="1:8" ht="51">
      <c r="A348" s="64" t="s">
        <v>541</v>
      </c>
      <c r="B348" s="65" t="s">
        <v>160</v>
      </c>
      <c r="C348" s="64" t="s">
        <v>161</v>
      </c>
      <c r="D348" s="64">
        <v>100</v>
      </c>
      <c r="E348" s="64" t="s">
        <v>542</v>
      </c>
      <c r="F348" s="76">
        <f t="shared" si="12"/>
        <v>80</v>
      </c>
      <c r="G348" s="76">
        <v>68</v>
      </c>
      <c r="H348" s="76">
        <f t="shared" si="13"/>
        <v>12</v>
      </c>
    </row>
    <row r="349" spans="1:8" ht="51">
      <c r="A349" s="64" t="s">
        <v>543</v>
      </c>
      <c r="B349" s="65" t="s">
        <v>160</v>
      </c>
      <c r="C349" s="64" t="s">
        <v>487</v>
      </c>
      <c r="D349" s="64">
        <v>63</v>
      </c>
      <c r="E349" s="64" t="s">
        <v>516</v>
      </c>
      <c r="F349" s="76">
        <f t="shared" si="12"/>
        <v>50.400000000000006</v>
      </c>
      <c r="G349" s="76">
        <v>35</v>
      </c>
      <c r="H349" s="76">
        <f t="shared" si="13"/>
        <v>15.400000000000006</v>
      </c>
    </row>
    <row r="350" spans="1:8" ht="51">
      <c r="A350" s="64" t="s">
        <v>544</v>
      </c>
      <c r="B350" s="65" t="s">
        <v>160</v>
      </c>
      <c r="C350" s="64" t="s">
        <v>161</v>
      </c>
      <c r="D350" s="64">
        <v>63</v>
      </c>
      <c r="E350" s="64" t="s">
        <v>514</v>
      </c>
      <c r="F350" s="76">
        <f t="shared" si="12"/>
        <v>50.400000000000006</v>
      </c>
      <c r="G350" s="76">
        <v>37</v>
      </c>
      <c r="H350" s="76">
        <f t="shared" si="13"/>
        <v>13.400000000000006</v>
      </c>
    </row>
    <row r="351" spans="1:8" ht="51">
      <c r="A351" s="64" t="s">
        <v>545</v>
      </c>
      <c r="B351" s="65" t="s">
        <v>160</v>
      </c>
      <c r="C351" s="64" t="s">
        <v>161</v>
      </c>
      <c r="D351" s="64">
        <v>160</v>
      </c>
      <c r="E351" s="64" t="s">
        <v>521</v>
      </c>
      <c r="F351" s="76">
        <f t="shared" si="12"/>
        <v>128</v>
      </c>
      <c r="G351" s="76">
        <v>102</v>
      </c>
      <c r="H351" s="76">
        <f t="shared" si="13"/>
        <v>26</v>
      </c>
    </row>
    <row r="352" spans="1:8" ht="51">
      <c r="A352" s="64" t="s">
        <v>546</v>
      </c>
      <c r="B352" s="65" t="s">
        <v>160</v>
      </c>
      <c r="C352" s="64" t="s">
        <v>161</v>
      </c>
      <c r="D352" s="64">
        <v>160</v>
      </c>
      <c r="E352" s="64" t="s">
        <v>547</v>
      </c>
      <c r="F352" s="76">
        <f t="shared" si="12"/>
        <v>128</v>
      </c>
      <c r="G352" s="76">
        <v>95</v>
      </c>
      <c r="H352" s="76">
        <f t="shared" si="13"/>
        <v>33</v>
      </c>
    </row>
    <row r="353" spans="1:8" ht="51">
      <c r="A353" s="64" t="s">
        <v>548</v>
      </c>
      <c r="B353" s="65" t="s">
        <v>160</v>
      </c>
      <c r="C353" s="64" t="s">
        <v>161</v>
      </c>
      <c r="D353" s="64">
        <v>100</v>
      </c>
      <c r="E353" s="64" t="s">
        <v>169</v>
      </c>
      <c r="F353" s="76">
        <f t="shared" si="12"/>
        <v>80</v>
      </c>
      <c r="G353" s="76">
        <v>60</v>
      </c>
      <c r="H353" s="76">
        <f t="shared" si="13"/>
        <v>20</v>
      </c>
    </row>
    <row r="354" spans="1:8" ht="51">
      <c r="A354" s="64" t="s">
        <v>549</v>
      </c>
      <c r="B354" s="65" t="s">
        <v>160</v>
      </c>
      <c r="C354" s="64" t="s">
        <v>161</v>
      </c>
      <c r="D354" s="64">
        <v>100</v>
      </c>
      <c r="E354" s="64" t="s">
        <v>542</v>
      </c>
      <c r="F354" s="76">
        <f t="shared" si="12"/>
        <v>80</v>
      </c>
      <c r="G354" s="76">
        <v>44</v>
      </c>
      <c r="H354" s="76">
        <f t="shared" si="13"/>
        <v>36</v>
      </c>
    </row>
    <row r="355" spans="1:8" ht="51">
      <c r="A355" s="64" t="s">
        <v>550</v>
      </c>
      <c r="B355" s="65" t="s">
        <v>160</v>
      </c>
      <c r="C355" s="64" t="s">
        <v>487</v>
      </c>
      <c r="D355" s="64">
        <v>160</v>
      </c>
      <c r="E355" s="64" t="s">
        <v>551</v>
      </c>
      <c r="F355" s="76">
        <f t="shared" si="12"/>
        <v>128</v>
      </c>
      <c r="G355" s="76">
        <v>102</v>
      </c>
      <c r="H355" s="76">
        <f t="shared" si="13"/>
        <v>26</v>
      </c>
    </row>
    <row r="356" spans="1:8" ht="51">
      <c r="A356" s="64" t="s">
        <v>552</v>
      </c>
      <c r="B356" s="65" t="s">
        <v>160</v>
      </c>
      <c r="C356" s="64" t="s">
        <v>161</v>
      </c>
      <c r="D356" s="64">
        <v>160</v>
      </c>
      <c r="E356" s="64" t="s">
        <v>521</v>
      </c>
      <c r="F356" s="76">
        <f t="shared" si="12"/>
        <v>128</v>
      </c>
      <c r="G356" s="76">
        <v>98</v>
      </c>
      <c r="H356" s="76">
        <f t="shared" si="13"/>
        <v>30</v>
      </c>
    </row>
    <row r="357" spans="1:8" ht="51">
      <c r="A357" s="64" t="s">
        <v>553</v>
      </c>
      <c r="B357" s="65" t="s">
        <v>160</v>
      </c>
      <c r="C357" s="64" t="s">
        <v>487</v>
      </c>
      <c r="D357" s="64">
        <v>63</v>
      </c>
      <c r="E357" s="64" t="s">
        <v>516</v>
      </c>
      <c r="F357" s="76">
        <f t="shared" si="12"/>
        <v>50.400000000000006</v>
      </c>
      <c r="G357" s="76">
        <v>32</v>
      </c>
      <c r="H357" s="76">
        <f t="shared" si="13"/>
        <v>18.400000000000006</v>
      </c>
    </row>
    <row r="358" spans="1:8" ht="51">
      <c r="A358" s="64" t="s">
        <v>554</v>
      </c>
      <c r="B358" s="65" t="s">
        <v>160</v>
      </c>
      <c r="C358" s="64" t="s">
        <v>161</v>
      </c>
      <c r="D358" s="64">
        <v>250</v>
      </c>
      <c r="E358" s="64" t="s">
        <v>555</v>
      </c>
      <c r="F358" s="76">
        <f t="shared" si="12"/>
        <v>200</v>
      </c>
      <c r="G358" s="76">
        <v>154</v>
      </c>
      <c r="H358" s="76">
        <f t="shared" si="13"/>
        <v>46</v>
      </c>
    </row>
    <row r="359" spans="1:8" ht="51">
      <c r="A359" s="64" t="s">
        <v>556</v>
      </c>
      <c r="B359" s="65" t="s">
        <v>160</v>
      </c>
      <c r="C359" s="64" t="s">
        <v>161</v>
      </c>
      <c r="D359" s="64">
        <v>160</v>
      </c>
      <c r="E359" s="64" t="s">
        <v>164</v>
      </c>
      <c r="F359" s="76">
        <f t="shared" si="12"/>
        <v>128</v>
      </c>
      <c r="G359" s="76">
        <v>77</v>
      </c>
      <c r="H359" s="76">
        <f t="shared" si="13"/>
        <v>51</v>
      </c>
    </row>
    <row r="360" spans="1:8" ht="51">
      <c r="A360" s="64" t="s">
        <v>557</v>
      </c>
      <c r="B360" s="65" t="s">
        <v>160</v>
      </c>
      <c r="C360" s="64" t="s">
        <v>161</v>
      </c>
      <c r="D360" s="64">
        <v>160</v>
      </c>
      <c r="E360" s="64" t="s">
        <v>558</v>
      </c>
      <c r="F360" s="76">
        <f t="shared" si="12"/>
        <v>128</v>
      </c>
      <c r="G360" s="76">
        <v>95</v>
      </c>
      <c r="H360" s="76">
        <f t="shared" si="13"/>
        <v>33</v>
      </c>
    </row>
    <row r="361" spans="1:8" ht="51">
      <c r="A361" s="64" t="s">
        <v>559</v>
      </c>
      <c r="B361" s="65" t="s">
        <v>160</v>
      </c>
      <c r="C361" s="64" t="s">
        <v>161</v>
      </c>
      <c r="D361" s="64">
        <v>200</v>
      </c>
      <c r="E361" s="64" t="s">
        <v>560</v>
      </c>
      <c r="F361" s="76">
        <f t="shared" si="12"/>
        <v>160</v>
      </c>
      <c r="G361" s="76">
        <v>126</v>
      </c>
      <c r="H361" s="76">
        <f t="shared" si="13"/>
        <v>34</v>
      </c>
    </row>
    <row r="362" spans="1:8" ht="51">
      <c r="A362" s="64" t="s">
        <v>561</v>
      </c>
      <c r="B362" s="65" t="s">
        <v>160</v>
      </c>
      <c r="C362" s="64" t="s">
        <v>161</v>
      </c>
      <c r="D362" s="64">
        <v>630</v>
      </c>
      <c r="E362" s="64" t="s">
        <v>562</v>
      </c>
      <c r="F362" s="76">
        <f t="shared" si="12"/>
        <v>504</v>
      </c>
      <c r="G362" s="76">
        <v>388</v>
      </c>
      <c r="H362" s="76">
        <f t="shared" si="13"/>
        <v>116</v>
      </c>
    </row>
    <row r="363" spans="1:8" ht="51">
      <c r="A363" s="64" t="s">
        <v>563</v>
      </c>
      <c r="B363" s="65" t="s">
        <v>160</v>
      </c>
      <c r="C363" s="64" t="s">
        <v>161</v>
      </c>
      <c r="D363" s="64">
        <v>100</v>
      </c>
      <c r="E363" s="64" t="s">
        <v>512</v>
      </c>
      <c r="F363" s="76">
        <f t="shared" si="12"/>
        <v>80</v>
      </c>
      <c r="G363" s="76">
        <v>60</v>
      </c>
      <c r="H363" s="76">
        <f t="shared" si="13"/>
        <v>20</v>
      </c>
    </row>
    <row r="364" spans="1:8" ht="51">
      <c r="A364" s="64" t="s">
        <v>564</v>
      </c>
      <c r="B364" s="65" t="s">
        <v>160</v>
      </c>
      <c r="C364" s="64" t="s">
        <v>487</v>
      </c>
      <c r="D364" s="64">
        <v>1000</v>
      </c>
      <c r="E364" s="64" t="s">
        <v>565</v>
      </c>
      <c r="F364" s="76">
        <f t="shared" si="12"/>
        <v>800</v>
      </c>
      <c r="G364" s="76">
        <v>724</v>
      </c>
      <c r="H364" s="76">
        <f t="shared" si="13"/>
        <v>76</v>
      </c>
    </row>
    <row r="365" spans="1:8" ht="51">
      <c r="A365" s="64" t="s">
        <v>566</v>
      </c>
      <c r="B365" s="65" t="s">
        <v>160</v>
      </c>
      <c r="C365" s="64" t="s">
        <v>487</v>
      </c>
      <c r="D365" s="64">
        <v>100</v>
      </c>
      <c r="E365" s="64" t="s">
        <v>524</v>
      </c>
      <c r="F365" s="76">
        <f t="shared" si="12"/>
        <v>80</v>
      </c>
      <c r="G365" s="76">
        <v>46</v>
      </c>
      <c r="H365" s="76">
        <f t="shared" si="13"/>
        <v>34</v>
      </c>
    </row>
    <row r="366" spans="1:8" ht="51">
      <c r="A366" s="64" t="s">
        <v>567</v>
      </c>
      <c r="B366" s="65" t="s">
        <v>160</v>
      </c>
      <c r="C366" s="64" t="s">
        <v>487</v>
      </c>
      <c r="D366" s="64">
        <v>400</v>
      </c>
      <c r="E366" s="64" t="s">
        <v>568</v>
      </c>
      <c r="F366" s="76">
        <f t="shared" si="12"/>
        <v>320</v>
      </c>
      <c r="G366" s="76">
        <v>288</v>
      </c>
      <c r="H366" s="76">
        <f t="shared" si="13"/>
        <v>32</v>
      </c>
    </row>
    <row r="367" spans="1:8" ht="51">
      <c r="A367" s="64" t="s">
        <v>569</v>
      </c>
      <c r="B367" s="65" t="s">
        <v>160</v>
      </c>
      <c r="C367" s="64" t="s">
        <v>161</v>
      </c>
      <c r="D367" s="64">
        <v>63</v>
      </c>
      <c r="E367" s="64" t="s">
        <v>570</v>
      </c>
      <c r="F367" s="76">
        <f t="shared" si="12"/>
        <v>50.400000000000006</v>
      </c>
      <c r="G367" s="76">
        <v>32</v>
      </c>
      <c r="H367" s="76">
        <f t="shared" si="13"/>
        <v>18.400000000000006</v>
      </c>
    </row>
    <row r="368" spans="1:8" ht="51">
      <c r="A368" s="64" t="s">
        <v>571</v>
      </c>
      <c r="B368" s="65" t="s">
        <v>160</v>
      </c>
      <c r="C368" s="64" t="s">
        <v>487</v>
      </c>
      <c r="D368" s="64">
        <v>250</v>
      </c>
      <c r="E368" s="64" t="s">
        <v>572</v>
      </c>
      <c r="F368" s="76">
        <f t="shared" si="12"/>
        <v>200</v>
      </c>
      <c r="G368" s="76">
        <v>162</v>
      </c>
      <c r="H368" s="76">
        <f t="shared" si="13"/>
        <v>38</v>
      </c>
    </row>
    <row r="369" spans="1:8" ht="51">
      <c r="A369" s="64" t="s">
        <v>573</v>
      </c>
      <c r="B369" s="65" t="s">
        <v>160</v>
      </c>
      <c r="C369" s="64" t="s">
        <v>487</v>
      </c>
      <c r="D369" s="64">
        <v>250</v>
      </c>
      <c r="E369" s="64" t="s">
        <v>574</v>
      </c>
      <c r="F369" s="76">
        <f t="shared" ref="F369:F432" si="14">+D369*0.8</f>
        <v>200</v>
      </c>
      <c r="G369" s="76">
        <v>174</v>
      </c>
      <c r="H369" s="76">
        <f t="shared" ref="H369:H432" si="15">+F369-G369</f>
        <v>26</v>
      </c>
    </row>
    <row r="370" spans="1:8" ht="51">
      <c r="A370" s="64" t="s">
        <v>575</v>
      </c>
      <c r="B370" s="65" t="s">
        <v>160</v>
      </c>
      <c r="C370" s="64" t="s">
        <v>161</v>
      </c>
      <c r="D370" s="64">
        <v>400</v>
      </c>
      <c r="E370" s="64" t="s">
        <v>576</v>
      </c>
      <c r="F370" s="76">
        <f t="shared" si="14"/>
        <v>320</v>
      </c>
      <c r="G370" s="76">
        <v>208</v>
      </c>
      <c r="H370" s="76">
        <f t="shared" si="15"/>
        <v>112</v>
      </c>
    </row>
    <row r="371" spans="1:8" ht="51">
      <c r="A371" s="64" t="s">
        <v>577</v>
      </c>
      <c r="B371" s="65" t="s">
        <v>160</v>
      </c>
      <c r="C371" s="64" t="s">
        <v>161</v>
      </c>
      <c r="D371" s="64">
        <v>100</v>
      </c>
      <c r="E371" s="64" t="s">
        <v>169</v>
      </c>
      <c r="F371" s="76">
        <f t="shared" si="14"/>
        <v>80</v>
      </c>
      <c r="G371" s="76">
        <v>60</v>
      </c>
      <c r="H371" s="76">
        <f t="shared" si="15"/>
        <v>20</v>
      </c>
    </row>
    <row r="372" spans="1:8" ht="51">
      <c r="A372" s="64" t="s">
        <v>578</v>
      </c>
      <c r="B372" s="65" t="s">
        <v>160</v>
      </c>
      <c r="C372" s="64" t="s">
        <v>161</v>
      </c>
      <c r="D372" s="64">
        <v>100</v>
      </c>
      <c r="E372" s="64" t="s">
        <v>579</v>
      </c>
      <c r="F372" s="76">
        <f t="shared" si="14"/>
        <v>80</v>
      </c>
      <c r="G372" s="76">
        <v>78</v>
      </c>
      <c r="H372" s="76">
        <f t="shared" si="15"/>
        <v>2</v>
      </c>
    </row>
    <row r="373" spans="1:8" ht="51">
      <c r="A373" s="64" t="s">
        <v>580</v>
      </c>
      <c r="B373" s="65" t="s">
        <v>160</v>
      </c>
      <c r="C373" s="64" t="s">
        <v>161</v>
      </c>
      <c r="D373" s="64">
        <v>400</v>
      </c>
      <c r="E373" s="64" t="s">
        <v>581</v>
      </c>
      <c r="F373" s="76">
        <f t="shared" si="14"/>
        <v>320</v>
      </c>
      <c r="G373" s="76">
        <v>280</v>
      </c>
      <c r="H373" s="76">
        <f t="shared" si="15"/>
        <v>40</v>
      </c>
    </row>
    <row r="374" spans="1:8" ht="51">
      <c r="A374" s="64" t="s">
        <v>582</v>
      </c>
      <c r="B374" s="65" t="s">
        <v>160</v>
      </c>
      <c r="C374" s="64" t="s">
        <v>487</v>
      </c>
      <c r="D374" s="64">
        <v>250</v>
      </c>
      <c r="E374" s="102" t="s">
        <v>773</v>
      </c>
      <c r="F374" s="76">
        <f t="shared" si="14"/>
        <v>200</v>
      </c>
      <c r="G374" s="76">
        <v>162</v>
      </c>
      <c r="H374" s="76">
        <f t="shared" si="15"/>
        <v>38</v>
      </c>
    </row>
    <row r="375" spans="1:8" ht="51">
      <c r="A375" s="64" t="s">
        <v>583</v>
      </c>
      <c r="B375" s="65" t="s">
        <v>160</v>
      </c>
      <c r="C375" s="64" t="s">
        <v>487</v>
      </c>
      <c r="D375" s="64">
        <v>63</v>
      </c>
      <c r="E375" s="64" t="s">
        <v>480</v>
      </c>
      <c r="F375" s="76">
        <f t="shared" si="14"/>
        <v>50.400000000000006</v>
      </c>
      <c r="G375" s="76">
        <v>32</v>
      </c>
      <c r="H375" s="76">
        <f t="shared" si="15"/>
        <v>18.400000000000006</v>
      </c>
    </row>
    <row r="376" spans="1:8" ht="51">
      <c r="A376" s="64" t="s">
        <v>584</v>
      </c>
      <c r="B376" s="65" t="s">
        <v>160</v>
      </c>
      <c r="C376" s="64" t="s">
        <v>487</v>
      </c>
      <c r="D376" s="64">
        <v>250</v>
      </c>
      <c r="E376" s="64" t="s">
        <v>572</v>
      </c>
      <c r="F376" s="76">
        <f t="shared" si="14"/>
        <v>200</v>
      </c>
      <c r="G376" s="76">
        <v>145</v>
      </c>
      <c r="H376" s="76">
        <f t="shared" si="15"/>
        <v>55</v>
      </c>
    </row>
    <row r="377" spans="1:8" ht="51">
      <c r="A377" s="64" t="s">
        <v>585</v>
      </c>
      <c r="B377" s="65" t="s">
        <v>160</v>
      </c>
      <c r="C377" s="64" t="s">
        <v>161</v>
      </c>
      <c r="D377" s="64">
        <v>250</v>
      </c>
      <c r="E377" s="64" t="s">
        <v>162</v>
      </c>
      <c r="F377" s="76">
        <f t="shared" si="14"/>
        <v>200</v>
      </c>
      <c r="G377" s="76">
        <v>163</v>
      </c>
      <c r="H377" s="76">
        <f t="shared" si="15"/>
        <v>37</v>
      </c>
    </row>
    <row r="378" spans="1:8" ht="51">
      <c r="A378" s="64" t="s">
        <v>586</v>
      </c>
      <c r="B378" s="65" t="s">
        <v>160</v>
      </c>
      <c r="C378" s="64" t="s">
        <v>161</v>
      </c>
      <c r="D378" s="64">
        <v>400</v>
      </c>
      <c r="E378" s="64" t="s">
        <v>167</v>
      </c>
      <c r="F378" s="76">
        <f t="shared" si="14"/>
        <v>320</v>
      </c>
      <c r="G378" s="76">
        <v>266</v>
      </c>
      <c r="H378" s="76">
        <f t="shared" si="15"/>
        <v>54</v>
      </c>
    </row>
    <row r="379" spans="1:8" ht="51">
      <c r="A379" s="64" t="s">
        <v>587</v>
      </c>
      <c r="B379" s="65" t="s">
        <v>160</v>
      </c>
      <c r="C379" s="64" t="s">
        <v>161</v>
      </c>
      <c r="D379" s="64">
        <v>400</v>
      </c>
      <c r="E379" s="64" t="s">
        <v>588</v>
      </c>
      <c r="F379" s="76">
        <f t="shared" si="14"/>
        <v>320</v>
      </c>
      <c r="G379" s="76">
        <v>280</v>
      </c>
      <c r="H379" s="76">
        <f t="shared" si="15"/>
        <v>40</v>
      </c>
    </row>
    <row r="380" spans="1:8" ht="51">
      <c r="A380" s="64" t="s">
        <v>589</v>
      </c>
      <c r="B380" s="65" t="s">
        <v>160</v>
      </c>
      <c r="C380" s="64" t="s">
        <v>161</v>
      </c>
      <c r="D380" s="64">
        <v>250</v>
      </c>
      <c r="E380" s="64" t="s">
        <v>162</v>
      </c>
      <c r="F380" s="76">
        <f t="shared" si="14"/>
        <v>200</v>
      </c>
      <c r="G380" s="76">
        <v>132</v>
      </c>
      <c r="H380" s="76">
        <f t="shared" si="15"/>
        <v>68</v>
      </c>
    </row>
    <row r="381" spans="1:8" ht="51">
      <c r="A381" s="64" t="s">
        <v>590</v>
      </c>
      <c r="B381" s="65" t="s">
        <v>160</v>
      </c>
      <c r="C381" s="64" t="s">
        <v>487</v>
      </c>
      <c r="D381" s="64">
        <v>250</v>
      </c>
      <c r="E381" s="64" t="s">
        <v>591</v>
      </c>
      <c r="F381" s="76">
        <f t="shared" si="14"/>
        <v>200</v>
      </c>
      <c r="G381" s="76">
        <v>88</v>
      </c>
      <c r="H381" s="76">
        <f t="shared" si="15"/>
        <v>112</v>
      </c>
    </row>
    <row r="382" spans="1:8" ht="51">
      <c r="A382" s="64" t="s">
        <v>592</v>
      </c>
      <c r="B382" s="65" t="s">
        <v>160</v>
      </c>
      <c r="C382" s="64" t="s">
        <v>161</v>
      </c>
      <c r="D382" s="64">
        <v>250</v>
      </c>
      <c r="E382" s="64" t="s">
        <v>239</v>
      </c>
      <c r="F382" s="76">
        <f t="shared" si="14"/>
        <v>200</v>
      </c>
      <c r="G382" s="76">
        <v>152</v>
      </c>
      <c r="H382" s="76">
        <f t="shared" si="15"/>
        <v>48</v>
      </c>
    </row>
    <row r="383" spans="1:8" ht="51">
      <c r="A383" s="64" t="s">
        <v>593</v>
      </c>
      <c r="B383" s="65" t="s">
        <v>160</v>
      </c>
      <c r="C383" s="64" t="s">
        <v>161</v>
      </c>
      <c r="D383" s="64">
        <v>250</v>
      </c>
      <c r="E383" s="64" t="s">
        <v>162</v>
      </c>
      <c r="F383" s="76">
        <f t="shared" si="14"/>
        <v>200</v>
      </c>
      <c r="G383" s="76">
        <v>138</v>
      </c>
      <c r="H383" s="76">
        <f t="shared" si="15"/>
        <v>62</v>
      </c>
    </row>
    <row r="384" spans="1:8" ht="51">
      <c r="A384" s="64" t="s">
        <v>594</v>
      </c>
      <c r="B384" s="65" t="s">
        <v>160</v>
      </c>
      <c r="C384" s="64" t="s">
        <v>161</v>
      </c>
      <c r="D384" s="64">
        <v>160</v>
      </c>
      <c r="E384" s="64" t="s">
        <v>595</v>
      </c>
      <c r="F384" s="76">
        <f t="shared" si="14"/>
        <v>128</v>
      </c>
      <c r="G384" s="76">
        <v>102</v>
      </c>
      <c r="H384" s="76">
        <f t="shared" si="15"/>
        <v>26</v>
      </c>
    </row>
    <row r="385" spans="1:8" ht="51">
      <c r="A385" s="64" t="s">
        <v>596</v>
      </c>
      <c r="B385" s="65" t="s">
        <v>160</v>
      </c>
      <c r="C385" s="64" t="s">
        <v>161</v>
      </c>
      <c r="D385" s="64">
        <v>250</v>
      </c>
      <c r="E385" s="64" t="s">
        <v>490</v>
      </c>
      <c r="F385" s="76">
        <f t="shared" si="14"/>
        <v>200</v>
      </c>
      <c r="G385" s="76">
        <v>164</v>
      </c>
      <c r="H385" s="76">
        <f t="shared" si="15"/>
        <v>36</v>
      </c>
    </row>
    <row r="386" spans="1:8" ht="51">
      <c r="A386" s="64" t="s">
        <v>597</v>
      </c>
      <c r="B386" s="65" t="s">
        <v>160</v>
      </c>
      <c r="C386" s="64" t="s">
        <v>161</v>
      </c>
      <c r="D386" s="64">
        <v>160</v>
      </c>
      <c r="E386" s="64" t="s">
        <v>356</v>
      </c>
      <c r="F386" s="76">
        <f t="shared" si="14"/>
        <v>128</v>
      </c>
      <c r="G386" s="76">
        <v>98</v>
      </c>
      <c r="H386" s="76">
        <f t="shared" si="15"/>
        <v>30</v>
      </c>
    </row>
    <row r="387" spans="1:8" ht="51">
      <c r="A387" s="64" t="s">
        <v>598</v>
      </c>
      <c r="B387" s="65" t="s">
        <v>160</v>
      </c>
      <c r="C387" s="64" t="s">
        <v>161</v>
      </c>
      <c r="D387" s="64">
        <v>100</v>
      </c>
      <c r="E387" s="64" t="s">
        <v>579</v>
      </c>
      <c r="F387" s="76">
        <f t="shared" si="14"/>
        <v>80</v>
      </c>
      <c r="G387" s="76">
        <v>62</v>
      </c>
      <c r="H387" s="76">
        <f t="shared" si="15"/>
        <v>18</v>
      </c>
    </row>
    <row r="388" spans="1:8" ht="51">
      <c r="A388" s="64" t="s">
        <v>599</v>
      </c>
      <c r="B388" s="65" t="s">
        <v>160</v>
      </c>
      <c r="C388" s="64" t="s">
        <v>161</v>
      </c>
      <c r="D388" s="70" t="s">
        <v>600</v>
      </c>
      <c r="E388" s="64" t="s">
        <v>192</v>
      </c>
      <c r="F388" s="76">
        <f t="shared" si="14"/>
        <v>50.400000000000006</v>
      </c>
      <c r="G388" s="76">
        <v>32</v>
      </c>
      <c r="H388" s="76">
        <f t="shared" si="15"/>
        <v>18.400000000000006</v>
      </c>
    </row>
    <row r="389" spans="1:8" ht="51">
      <c r="A389" s="64" t="s">
        <v>601</v>
      </c>
      <c r="B389" s="65" t="s">
        <v>160</v>
      </c>
      <c r="C389" s="64" t="s">
        <v>487</v>
      </c>
      <c r="D389" s="64">
        <v>400</v>
      </c>
      <c r="E389" s="64" t="s">
        <v>602</v>
      </c>
      <c r="F389" s="76">
        <f t="shared" si="14"/>
        <v>320</v>
      </c>
      <c r="G389" s="76">
        <v>244</v>
      </c>
      <c r="H389" s="76">
        <f t="shared" si="15"/>
        <v>76</v>
      </c>
    </row>
    <row r="390" spans="1:8" ht="51">
      <c r="A390" s="64" t="s">
        <v>603</v>
      </c>
      <c r="B390" s="65" t="s">
        <v>160</v>
      </c>
      <c r="C390" s="64" t="s">
        <v>487</v>
      </c>
      <c r="D390" s="64">
        <v>400</v>
      </c>
      <c r="E390" s="64" t="s">
        <v>604</v>
      </c>
      <c r="F390" s="76">
        <f t="shared" si="14"/>
        <v>320</v>
      </c>
      <c r="G390" s="76">
        <v>284</v>
      </c>
      <c r="H390" s="76">
        <f t="shared" si="15"/>
        <v>36</v>
      </c>
    </row>
    <row r="391" spans="1:8" ht="51">
      <c r="A391" s="64" t="s">
        <v>605</v>
      </c>
      <c r="B391" s="65" t="s">
        <v>160</v>
      </c>
      <c r="C391" s="64" t="s">
        <v>487</v>
      </c>
      <c r="D391" s="64">
        <v>250</v>
      </c>
      <c r="E391" s="64" t="s">
        <v>606</v>
      </c>
      <c r="F391" s="76">
        <f t="shared" si="14"/>
        <v>200</v>
      </c>
      <c r="G391" s="76">
        <v>162</v>
      </c>
      <c r="H391" s="76">
        <f t="shared" si="15"/>
        <v>38</v>
      </c>
    </row>
    <row r="392" spans="1:8" ht="51">
      <c r="A392" s="64" t="s">
        <v>607</v>
      </c>
      <c r="B392" s="65" t="s">
        <v>160</v>
      </c>
      <c r="C392" s="64" t="s">
        <v>487</v>
      </c>
      <c r="D392" s="64">
        <v>160</v>
      </c>
      <c r="E392" s="64" t="s">
        <v>608</v>
      </c>
      <c r="F392" s="76">
        <f t="shared" si="14"/>
        <v>128</v>
      </c>
      <c r="G392" s="76">
        <v>85</v>
      </c>
      <c r="H392" s="76">
        <f t="shared" si="15"/>
        <v>43</v>
      </c>
    </row>
    <row r="393" spans="1:8" ht="51">
      <c r="A393" s="64" t="s">
        <v>609</v>
      </c>
      <c r="B393" s="65" t="s">
        <v>160</v>
      </c>
      <c r="C393" s="64" t="s">
        <v>487</v>
      </c>
      <c r="D393" s="64">
        <v>400</v>
      </c>
      <c r="E393" s="64" t="s">
        <v>610</v>
      </c>
      <c r="F393" s="76">
        <f t="shared" si="14"/>
        <v>320</v>
      </c>
      <c r="G393" s="76">
        <v>264</v>
      </c>
      <c r="H393" s="76">
        <f t="shared" si="15"/>
        <v>56</v>
      </c>
    </row>
    <row r="394" spans="1:8" ht="51">
      <c r="A394" s="64" t="s">
        <v>611</v>
      </c>
      <c r="B394" s="65" t="s">
        <v>160</v>
      </c>
      <c r="C394" s="64" t="s">
        <v>161</v>
      </c>
      <c r="D394" s="64">
        <v>160</v>
      </c>
      <c r="E394" s="64" t="s">
        <v>164</v>
      </c>
      <c r="F394" s="76">
        <f t="shared" si="14"/>
        <v>128</v>
      </c>
      <c r="G394" s="76">
        <v>102</v>
      </c>
      <c r="H394" s="76">
        <f t="shared" si="15"/>
        <v>26</v>
      </c>
    </row>
    <row r="395" spans="1:8" ht="51">
      <c r="A395" s="64" t="s">
        <v>612</v>
      </c>
      <c r="B395" s="65" t="s">
        <v>160</v>
      </c>
      <c r="C395" s="64" t="s">
        <v>487</v>
      </c>
      <c r="D395" s="64">
        <v>25</v>
      </c>
      <c r="E395" s="64" t="s">
        <v>613</v>
      </c>
      <c r="F395" s="76">
        <f t="shared" si="14"/>
        <v>20</v>
      </c>
      <c r="G395" s="76">
        <v>8</v>
      </c>
      <c r="H395" s="76">
        <f t="shared" si="15"/>
        <v>12</v>
      </c>
    </row>
    <row r="396" spans="1:8" ht="51">
      <c r="A396" s="64" t="s">
        <v>614</v>
      </c>
      <c r="B396" s="65" t="s">
        <v>160</v>
      </c>
      <c r="C396" s="64" t="s">
        <v>487</v>
      </c>
      <c r="D396" s="64">
        <v>250</v>
      </c>
      <c r="E396" s="102" t="s">
        <v>773</v>
      </c>
      <c r="F396" s="76">
        <f t="shared" si="14"/>
        <v>200</v>
      </c>
      <c r="G396" s="76">
        <v>134</v>
      </c>
      <c r="H396" s="76">
        <f t="shared" si="15"/>
        <v>66</v>
      </c>
    </row>
    <row r="397" spans="1:8" ht="51">
      <c r="A397" s="64" t="s">
        <v>615</v>
      </c>
      <c r="B397" s="65" t="s">
        <v>160</v>
      </c>
      <c r="C397" s="64" t="s">
        <v>487</v>
      </c>
      <c r="D397" s="64">
        <v>1000</v>
      </c>
      <c r="E397" s="64" t="s">
        <v>616</v>
      </c>
      <c r="F397" s="76">
        <f t="shared" si="14"/>
        <v>800</v>
      </c>
      <c r="G397" s="76">
        <v>688</v>
      </c>
      <c r="H397" s="76">
        <f t="shared" si="15"/>
        <v>112</v>
      </c>
    </row>
    <row r="398" spans="1:8" ht="51">
      <c r="A398" s="64" t="s">
        <v>617</v>
      </c>
      <c r="B398" s="65" t="s">
        <v>160</v>
      </c>
      <c r="C398" s="64" t="s">
        <v>161</v>
      </c>
      <c r="D398" s="64">
        <v>400</v>
      </c>
      <c r="E398" s="64" t="s">
        <v>167</v>
      </c>
      <c r="F398" s="76">
        <f t="shared" si="14"/>
        <v>320</v>
      </c>
      <c r="G398" s="76">
        <v>288</v>
      </c>
      <c r="H398" s="76">
        <f t="shared" si="15"/>
        <v>32</v>
      </c>
    </row>
    <row r="399" spans="1:8" ht="51">
      <c r="A399" s="64" t="s">
        <v>618</v>
      </c>
      <c r="B399" s="65" t="s">
        <v>160</v>
      </c>
      <c r="C399" s="64" t="s">
        <v>161</v>
      </c>
      <c r="D399" s="64">
        <v>400</v>
      </c>
      <c r="E399" s="64" t="s">
        <v>167</v>
      </c>
      <c r="F399" s="76">
        <f t="shared" si="14"/>
        <v>320</v>
      </c>
      <c r="G399" s="76">
        <v>264</v>
      </c>
      <c r="H399" s="76">
        <f t="shared" si="15"/>
        <v>56</v>
      </c>
    </row>
    <row r="400" spans="1:8" ht="51">
      <c r="A400" s="64" t="s">
        <v>619</v>
      </c>
      <c r="B400" s="65" t="s">
        <v>160</v>
      </c>
      <c r="C400" s="64" t="s">
        <v>487</v>
      </c>
      <c r="D400" s="64">
        <v>160</v>
      </c>
      <c r="E400" s="64" t="s">
        <v>608</v>
      </c>
      <c r="F400" s="76">
        <f t="shared" si="14"/>
        <v>128</v>
      </c>
      <c r="G400" s="76">
        <v>68</v>
      </c>
      <c r="H400" s="76">
        <f t="shared" si="15"/>
        <v>60</v>
      </c>
    </row>
    <row r="401" spans="1:8" ht="51">
      <c r="A401" s="64" t="s">
        <v>620</v>
      </c>
      <c r="B401" s="65" t="s">
        <v>160</v>
      </c>
      <c r="C401" s="64" t="s">
        <v>161</v>
      </c>
      <c r="D401" s="64">
        <v>250</v>
      </c>
      <c r="E401" s="64" t="s">
        <v>239</v>
      </c>
      <c r="F401" s="76">
        <f t="shared" si="14"/>
        <v>200</v>
      </c>
      <c r="G401" s="76">
        <v>168</v>
      </c>
      <c r="H401" s="76">
        <f t="shared" si="15"/>
        <v>32</v>
      </c>
    </row>
    <row r="402" spans="1:8" ht="51">
      <c r="A402" s="64" t="s">
        <v>621</v>
      </c>
      <c r="B402" s="65" t="s">
        <v>160</v>
      </c>
      <c r="C402" s="64" t="s">
        <v>161</v>
      </c>
      <c r="D402" s="64">
        <v>400</v>
      </c>
      <c r="E402" s="64" t="s">
        <v>581</v>
      </c>
      <c r="F402" s="76">
        <f t="shared" si="14"/>
        <v>320</v>
      </c>
      <c r="G402" s="76">
        <v>264</v>
      </c>
      <c r="H402" s="76">
        <f t="shared" si="15"/>
        <v>56</v>
      </c>
    </row>
    <row r="403" spans="1:8" ht="51">
      <c r="A403" s="64" t="s">
        <v>622</v>
      </c>
      <c r="B403" s="65" t="s">
        <v>160</v>
      </c>
      <c r="C403" s="64" t="s">
        <v>161</v>
      </c>
      <c r="D403" s="64">
        <v>630</v>
      </c>
      <c r="E403" s="64" t="s">
        <v>562</v>
      </c>
      <c r="F403" s="76">
        <f t="shared" si="14"/>
        <v>504</v>
      </c>
      <c r="G403" s="76">
        <v>428</v>
      </c>
      <c r="H403" s="76">
        <f t="shared" si="15"/>
        <v>76</v>
      </c>
    </row>
    <row r="404" spans="1:8" ht="51">
      <c r="A404" s="64" t="s">
        <v>623</v>
      </c>
      <c r="B404" s="65" t="s">
        <v>160</v>
      </c>
      <c r="C404" s="64" t="s">
        <v>487</v>
      </c>
      <c r="D404" s="64">
        <v>400</v>
      </c>
      <c r="E404" s="64" t="s">
        <v>602</v>
      </c>
      <c r="F404" s="76">
        <f t="shared" si="14"/>
        <v>320</v>
      </c>
      <c r="G404" s="76">
        <v>260</v>
      </c>
      <c r="H404" s="76">
        <f t="shared" si="15"/>
        <v>60</v>
      </c>
    </row>
    <row r="405" spans="1:8" ht="51">
      <c r="A405" s="64" t="s">
        <v>624</v>
      </c>
      <c r="B405" s="65" t="s">
        <v>160</v>
      </c>
      <c r="C405" s="64" t="s">
        <v>487</v>
      </c>
      <c r="D405" s="64">
        <v>400</v>
      </c>
      <c r="E405" s="64" t="s">
        <v>625</v>
      </c>
      <c r="F405" s="76">
        <f t="shared" si="14"/>
        <v>320</v>
      </c>
      <c r="G405" s="76">
        <v>244</v>
      </c>
      <c r="H405" s="76">
        <f t="shared" si="15"/>
        <v>76</v>
      </c>
    </row>
    <row r="406" spans="1:8" ht="51">
      <c r="A406" s="64" t="s">
        <v>626</v>
      </c>
      <c r="B406" s="65" t="s">
        <v>160</v>
      </c>
      <c r="C406" s="64" t="s">
        <v>487</v>
      </c>
      <c r="D406" s="64">
        <v>630</v>
      </c>
      <c r="E406" s="64" t="s">
        <v>627</v>
      </c>
      <c r="F406" s="76">
        <f t="shared" si="14"/>
        <v>504</v>
      </c>
      <c r="G406" s="76">
        <v>388</v>
      </c>
      <c r="H406" s="76">
        <f t="shared" si="15"/>
        <v>116</v>
      </c>
    </row>
    <row r="407" spans="1:8" ht="51">
      <c r="A407" s="64" t="s">
        <v>628</v>
      </c>
      <c r="B407" s="65" t="s">
        <v>160</v>
      </c>
      <c r="C407" s="64" t="s">
        <v>161</v>
      </c>
      <c r="D407" s="64">
        <v>400</v>
      </c>
      <c r="E407" s="64" t="s">
        <v>629</v>
      </c>
      <c r="F407" s="76">
        <f t="shared" si="14"/>
        <v>320</v>
      </c>
      <c r="G407" s="76">
        <v>264</v>
      </c>
      <c r="H407" s="76">
        <f t="shared" si="15"/>
        <v>56</v>
      </c>
    </row>
    <row r="408" spans="1:8" ht="51">
      <c r="A408" s="64" t="s">
        <v>630</v>
      </c>
      <c r="B408" s="65" t="s">
        <v>160</v>
      </c>
      <c r="C408" s="64" t="s">
        <v>161</v>
      </c>
      <c r="D408" s="64">
        <v>400</v>
      </c>
      <c r="E408" s="64" t="s">
        <v>629</v>
      </c>
      <c r="F408" s="76">
        <f t="shared" si="14"/>
        <v>320</v>
      </c>
      <c r="G408" s="76">
        <v>218</v>
      </c>
      <c r="H408" s="76">
        <f t="shared" si="15"/>
        <v>102</v>
      </c>
    </row>
    <row r="409" spans="1:8" ht="51">
      <c r="A409" s="64" t="s">
        <v>631</v>
      </c>
      <c r="B409" s="65" t="s">
        <v>160</v>
      </c>
      <c r="C409" s="64" t="s">
        <v>161</v>
      </c>
      <c r="D409" s="64">
        <v>400</v>
      </c>
      <c r="E409" s="64" t="s">
        <v>167</v>
      </c>
      <c r="F409" s="76">
        <f t="shared" si="14"/>
        <v>320</v>
      </c>
      <c r="G409" s="76">
        <v>242</v>
      </c>
      <c r="H409" s="76">
        <f t="shared" si="15"/>
        <v>78</v>
      </c>
    </row>
    <row r="410" spans="1:8" ht="51">
      <c r="A410" s="64" t="s">
        <v>632</v>
      </c>
      <c r="B410" s="65" t="s">
        <v>160</v>
      </c>
      <c r="C410" s="64" t="s">
        <v>161</v>
      </c>
      <c r="D410" s="64">
        <v>100</v>
      </c>
      <c r="E410" s="64" t="s">
        <v>169</v>
      </c>
      <c r="F410" s="76">
        <f t="shared" si="14"/>
        <v>80</v>
      </c>
      <c r="G410" s="76">
        <v>32</v>
      </c>
      <c r="H410" s="76">
        <f t="shared" si="15"/>
        <v>48</v>
      </c>
    </row>
    <row r="411" spans="1:8" ht="51">
      <c r="A411" s="64" t="s">
        <v>633</v>
      </c>
      <c r="B411" s="65" t="s">
        <v>160</v>
      </c>
      <c r="C411" s="64" t="s">
        <v>161</v>
      </c>
      <c r="D411" s="64">
        <v>400</v>
      </c>
      <c r="E411" s="64" t="s">
        <v>581</v>
      </c>
      <c r="F411" s="76">
        <f t="shared" si="14"/>
        <v>320</v>
      </c>
      <c r="G411" s="76">
        <v>268</v>
      </c>
      <c r="H411" s="76">
        <f t="shared" si="15"/>
        <v>52</v>
      </c>
    </row>
    <row r="412" spans="1:8" ht="51">
      <c r="A412" s="64" t="s">
        <v>634</v>
      </c>
      <c r="B412" s="65" t="s">
        <v>160</v>
      </c>
      <c r="C412" s="64" t="s">
        <v>487</v>
      </c>
      <c r="D412" s="64">
        <v>160</v>
      </c>
      <c r="E412" s="64" t="s">
        <v>635</v>
      </c>
      <c r="F412" s="76">
        <f t="shared" si="14"/>
        <v>128</v>
      </c>
      <c r="G412" s="76">
        <v>102</v>
      </c>
      <c r="H412" s="76">
        <f t="shared" si="15"/>
        <v>26</v>
      </c>
    </row>
    <row r="413" spans="1:8" ht="51">
      <c r="A413" s="64" t="s">
        <v>636</v>
      </c>
      <c r="B413" s="65" t="s">
        <v>160</v>
      </c>
      <c r="C413" s="64" t="s">
        <v>161</v>
      </c>
      <c r="D413" s="64">
        <v>400</v>
      </c>
      <c r="E413" s="64" t="s">
        <v>637</v>
      </c>
      <c r="F413" s="76">
        <f t="shared" si="14"/>
        <v>320</v>
      </c>
      <c r="G413" s="76">
        <v>208</v>
      </c>
      <c r="H413" s="76">
        <f t="shared" si="15"/>
        <v>112</v>
      </c>
    </row>
    <row r="414" spans="1:8" ht="51">
      <c r="A414" s="64" t="s">
        <v>638</v>
      </c>
      <c r="B414" s="65" t="s">
        <v>160</v>
      </c>
      <c r="C414" s="64" t="s">
        <v>161</v>
      </c>
      <c r="D414" s="64">
        <v>400</v>
      </c>
      <c r="E414" s="64" t="s">
        <v>581</v>
      </c>
      <c r="F414" s="76">
        <f t="shared" si="14"/>
        <v>320</v>
      </c>
      <c r="G414" s="76">
        <v>117</v>
      </c>
      <c r="H414" s="76">
        <f t="shared" si="15"/>
        <v>203</v>
      </c>
    </row>
    <row r="415" spans="1:8" ht="51">
      <c r="A415" s="64" t="s">
        <v>639</v>
      </c>
      <c r="B415" s="65" t="s">
        <v>160</v>
      </c>
      <c r="C415" s="64" t="s">
        <v>161</v>
      </c>
      <c r="D415" s="64">
        <v>250</v>
      </c>
      <c r="E415" s="64" t="s">
        <v>162</v>
      </c>
      <c r="F415" s="76">
        <f t="shared" si="14"/>
        <v>200</v>
      </c>
      <c r="G415" s="76">
        <v>166</v>
      </c>
      <c r="H415" s="76">
        <f t="shared" si="15"/>
        <v>34</v>
      </c>
    </row>
    <row r="416" spans="1:8" ht="51">
      <c r="A416" s="64" t="s">
        <v>640</v>
      </c>
      <c r="B416" s="65" t="s">
        <v>160</v>
      </c>
      <c r="C416" s="64" t="s">
        <v>487</v>
      </c>
      <c r="D416" s="64">
        <v>250</v>
      </c>
      <c r="E416" s="64" t="s">
        <v>641</v>
      </c>
      <c r="F416" s="76">
        <f t="shared" si="14"/>
        <v>200</v>
      </c>
      <c r="G416" s="76">
        <v>142</v>
      </c>
      <c r="H416" s="76">
        <f t="shared" si="15"/>
        <v>58</v>
      </c>
    </row>
    <row r="417" spans="1:8" ht="51">
      <c r="A417" s="64" t="s">
        <v>642</v>
      </c>
      <c r="B417" s="65" t="s">
        <v>160</v>
      </c>
      <c r="C417" s="64" t="s">
        <v>487</v>
      </c>
      <c r="D417" s="64">
        <v>250</v>
      </c>
      <c r="E417" s="64" t="s">
        <v>574</v>
      </c>
      <c r="F417" s="76">
        <f t="shared" si="14"/>
        <v>200</v>
      </c>
      <c r="G417" s="76">
        <v>132</v>
      </c>
      <c r="H417" s="76">
        <f t="shared" si="15"/>
        <v>68</v>
      </c>
    </row>
    <row r="418" spans="1:8" ht="51">
      <c r="A418" s="64" t="s">
        <v>643</v>
      </c>
      <c r="B418" s="65" t="s">
        <v>160</v>
      </c>
      <c r="C418" s="64" t="s">
        <v>487</v>
      </c>
      <c r="D418" s="64">
        <v>100</v>
      </c>
      <c r="E418" s="64" t="s">
        <v>524</v>
      </c>
      <c r="F418" s="76">
        <f t="shared" si="14"/>
        <v>80</v>
      </c>
      <c r="G418" s="76">
        <v>62</v>
      </c>
      <c r="H418" s="76">
        <f t="shared" si="15"/>
        <v>18</v>
      </c>
    </row>
    <row r="419" spans="1:8" ht="51">
      <c r="A419" s="64" t="s">
        <v>644</v>
      </c>
      <c r="B419" s="65" t="s">
        <v>160</v>
      </c>
      <c r="C419" s="64" t="s">
        <v>487</v>
      </c>
      <c r="D419" s="64">
        <v>100</v>
      </c>
      <c r="E419" s="64" t="s">
        <v>645</v>
      </c>
      <c r="F419" s="76">
        <f t="shared" si="14"/>
        <v>80</v>
      </c>
      <c r="G419" s="76">
        <v>46</v>
      </c>
      <c r="H419" s="76">
        <f t="shared" si="15"/>
        <v>34</v>
      </c>
    </row>
    <row r="420" spans="1:8" ht="51">
      <c r="A420" s="64" t="s">
        <v>646</v>
      </c>
      <c r="B420" s="65" t="s">
        <v>160</v>
      </c>
      <c r="C420" s="64" t="s">
        <v>161</v>
      </c>
      <c r="D420" s="64">
        <v>250</v>
      </c>
      <c r="E420" s="64" t="s">
        <v>239</v>
      </c>
      <c r="F420" s="76">
        <f t="shared" si="14"/>
        <v>200</v>
      </c>
      <c r="G420" s="76">
        <v>164</v>
      </c>
      <c r="H420" s="76">
        <f t="shared" si="15"/>
        <v>36</v>
      </c>
    </row>
    <row r="421" spans="1:8" ht="51">
      <c r="A421" s="64" t="s">
        <v>647</v>
      </c>
      <c r="B421" s="65" t="s">
        <v>160</v>
      </c>
      <c r="C421" s="64" t="s">
        <v>161</v>
      </c>
      <c r="D421" s="64">
        <v>630</v>
      </c>
      <c r="E421" s="64" t="s">
        <v>214</v>
      </c>
      <c r="F421" s="76">
        <f t="shared" si="14"/>
        <v>504</v>
      </c>
      <c r="G421" s="76">
        <v>402</v>
      </c>
      <c r="H421" s="76">
        <f t="shared" si="15"/>
        <v>102</v>
      </c>
    </row>
    <row r="422" spans="1:8" ht="51">
      <c r="A422" s="64" t="s">
        <v>648</v>
      </c>
      <c r="B422" s="65" t="s">
        <v>160</v>
      </c>
      <c r="C422" s="64" t="s">
        <v>161</v>
      </c>
      <c r="D422" s="64">
        <v>250</v>
      </c>
      <c r="E422" s="64" t="s">
        <v>162</v>
      </c>
      <c r="F422" s="76">
        <f t="shared" si="14"/>
        <v>200</v>
      </c>
      <c r="G422" s="76">
        <v>168</v>
      </c>
      <c r="H422" s="76">
        <f t="shared" si="15"/>
        <v>32</v>
      </c>
    </row>
    <row r="423" spans="1:8" ht="51">
      <c r="A423" s="64" t="s">
        <v>649</v>
      </c>
      <c r="B423" s="65" t="s">
        <v>160</v>
      </c>
      <c r="C423" s="64" t="s">
        <v>161</v>
      </c>
      <c r="D423" s="64">
        <v>630</v>
      </c>
      <c r="E423" s="64" t="s">
        <v>214</v>
      </c>
      <c r="F423" s="76">
        <f t="shared" si="14"/>
        <v>504</v>
      </c>
      <c r="G423" s="76">
        <v>174</v>
      </c>
      <c r="H423" s="76">
        <f t="shared" si="15"/>
        <v>330</v>
      </c>
    </row>
    <row r="424" spans="1:8" ht="51">
      <c r="A424" s="64" t="s">
        <v>650</v>
      </c>
      <c r="B424" s="65" t="s">
        <v>160</v>
      </c>
      <c r="C424" s="64" t="s">
        <v>161</v>
      </c>
      <c r="D424" s="64">
        <v>400</v>
      </c>
      <c r="E424" s="64" t="s">
        <v>581</v>
      </c>
      <c r="F424" s="76">
        <f t="shared" si="14"/>
        <v>320</v>
      </c>
      <c r="G424" s="76">
        <v>264</v>
      </c>
      <c r="H424" s="76">
        <f t="shared" si="15"/>
        <v>56</v>
      </c>
    </row>
    <row r="425" spans="1:8" ht="51">
      <c r="A425" s="64" t="s">
        <v>651</v>
      </c>
      <c r="B425" s="65" t="s">
        <v>160</v>
      </c>
      <c r="C425" s="64" t="s">
        <v>161</v>
      </c>
      <c r="D425" s="64">
        <v>160</v>
      </c>
      <c r="E425" s="64" t="s">
        <v>356</v>
      </c>
      <c r="F425" s="76">
        <f t="shared" si="14"/>
        <v>128</v>
      </c>
      <c r="G425" s="76">
        <v>108</v>
      </c>
      <c r="H425" s="76">
        <f t="shared" si="15"/>
        <v>20</v>
      </c>
    </row>
    <row r="426" spans="1:8" ht="51">
      <c r="A426" s="64" t="s">
        <v>652</v>
      </c>
      <c r="B426" s="65" t="s">
        <v>160</v>
      </c>
      <c r="C426" s="64" t="s">
        <v>161</v>
      </c>
      <c r="D426" s="64">
        <v>400</v>
      </c>
      <c r="E426" s="64" t="s">
        <v>629</v>
      </c>
      <c r="F426" s="76">
        <f t="shared" si="14"/>
        <v>320</v>
      </c>
      <c r="G426" s="76">
        <v>288</v>
      </c>
      <c r="H426" s="76">
        <f t="shared" si="15"/>
        <v>32</v>
      </c>
    </row>
    <row r="427" spans="1:8" ht="51">
      <c r="A427" s="64" t="s">
        <v>653</v>
      </c>
      <c r="B427" s="65" t="s">
        <v>160</v>
      </c>
      <c r="C427" s="64" t="s">
        <v>161</v>
      </c>
      <c r="D427" s="64">
        <v>160</v>
      </c>
      <c r="E427" s="64" t="s">
        <v>164</v>
      </c>
      <c r="F427" s="76">
        <f t="shared" si="14"/>
        <v>128</v>
      </c>
      <c r="G427" s="76">
        <v>68</v>
      </c>
      <c r="H427" s="76">
        <f t="shared" si="15"/>
        <v>60</v>
      </c>
    </row>
    <row r="428" spans="1:8" ht="51">
      <c r="A428" s="64" t="s">
        <v>654</v>
      </c>
      <c r="B428" s="65" t="s">
        <v>160</v>
      </c>
      <c r="C428" s="64" t="s">
        <v>487</v>
      </c>
      <c r="D428" s="64">
        <v>400</v>
      </c>
      <c r="E428" s="64" t="s">
        <v>655</v>
      </c>
      <c r="F428" s="76">
        <f t="shared" si="14"/>
        <v>320</v>
      </c>
      <c r="G428" s="76">
        <v>247</v>
      </c>
      <c r="H428" s="76">
        <f t="shared" si="15"/>
        <v>73</v>
      </c>
    </row>
    <row r="429" spans="1:8" ht="51">
      <c r="A429" s="64" t="s">
        <v>656</v>
      </c>
      <c r="B429" s="65" t="s">
        <v>160</v>
      </c>
      <c r="C429" s="64" t="s">
        <v>161</v>
      </c>
      <c r="D429" s="64">
        <v>630</v>
      </c>
      <c r="E429" s="64" t="s">
        <v>214</v>
      </c>
      <c r="F429" s="76">
        <f t="shared" si="14"/>
        <v>504</v>
      </c>
      <c r="G429" s="76">
        <v>428</v>
      </c>
      <c r="H429" s="76">
        <f t="shared" si="15"/>
        <v>76</v>
      </c>
    </row>
    <row r="430" spans="1:8" ht="51">
      <c r="A430" s="64" t="s">
        <v>657</v>
      </c>
      <c r="B430" s="65" t="s">
        <v>160</v>
      </c>
      <c r="C430" s="64" t="s">
        <v>487</v>
      </c>
      <c r="D430" s="64">
        <v>400</v>
      </c>
      <c r="E430" s="64" t="s">
        <v>625</v>
      </c>
      <c r="F430" s="76">
        <f t="shared" si="14"/>
        <v>320</v>
      </c>
      <c r="G430" s="76">
        <v>262</v>
      </c>
      <c r="H430" s="76">
        <f t="shared" si="15"/>
        <v>58</v>
      </c>
    </row>
    <row r="431" spans="1:8" ht="51">
      <c r="A431" s="64" t="s">
        <v>658</v>
      </c>
      <c r="B431" s="65" t="s">
        <v>160</v>
      </c>
      <c r="C431" s="64" t="s">
        <v>487</v>
      </c>
      <c r="D431" s="64">
        <v>160</v>
      </c>
      <c r="E431" s="64" t="s">
        <v>659</v>
      </c>
      <c r="F431" s="76">
        <f t="shared" si="14"/>
        <v>128</v>
      </c>
      <c r="G431" s="76">
        <v>102</v>
      </c>
      <c r="H431" s="76">
        <f t="shared" si="15"/>
        <v>26</v>
      </c>
    </row>
    <row r="432" spans="1:8" ht="51">
      <c r="A432" s="64" t="s">
        <v>660</v>
      </c>
      <c r="B432" s="65" t="s">
        <v>160</v>
      </c>
      <c r="C432" s="64" t="s">
        <v>161</v>
      </c>
      <c r="D432" s="64">
        <v>400</v>
      </c>
      <c r="E432" s="64" t="s">
        <v>167</v>
      </c>
      <c r="F432" s="76">
        <f t="shared" si="14"/>
        <v>320</v>
      </c>
      <c r="G432" s="76">
        <v>282</v>
      </c>
      <c r="H432" s="76">
        <f t="shared" si="15"/>
        <v>38</v>
      </c>
    </row>
    <row r="433" spans="1:8" ht="51">
      <c r="A433" s="64" t="s">
        <v>661</v>
      </c>
      <c r="B433" s="65" t="s">
        <v>160</v>
      </c>
      <c r="C433" s="64" t="s">
        <v>161</v>
      </c>
      <c r="D433" s="64">
        <v>250</v>
      </c>
      <c r="E433" s="64" t="s">
        <v>239</v>
      </c>
      <c r="F433" s="76">
        <f t="shared" ref="F433:F477" si="16">+D433*0.8</f>
        <v>200</v>
      </c>
      <c r="G433" s="76">
        <v>166</v>
      </c>
      <c r="H433" s="76">
        <f t="shared" ref="H433:H477" si="17">+F433-G433</f>
        <v>34</v>
      </c>
    </row>
    <row r="434" spans="1:8" ht="51">
      <c r="A434" s="64" t="s">
        <v>662</v>
      </c>
      <c r="B434" s="65" t="s">
        <v>160</v>
      </c>
      <c r="C434" s="64" t="s">
        <v>161</v>
      </c>
      <c r="D434" s="64">
        <v>250</v>
      </c>
      <c r="E434" s="64" t="s">
        <v>663</v>
      </c>
      <c r="F434" s="76">
        <f t="shared" si="16"/>
        <v>200</v>
      </c>
      <c r="G434" s="76">
        <v>148</v>
      </c>
      <c r="H434" s="76">
        <f t="shared" si="17"/>
        <v>52</v>
      </c>
    </row>
    <row r="435" spans="1:8" ht="51">
      <c r="A435" s="64" t="s">
        <v>664</v>
      </c>
      <c r="B435" s="65" t="s">
        <v>160</v>
      </c>
      <c r="C435" s="64" t="s">
        <v>161</v>
      </c>
      <c r="D435" s="64">
        <v>250</v>
      </c>
      <c r="E435" s="64" t="s">
        <v>162</v>
      </c>
      <c r="F435" s="76">
        <f t="shared" si="16"/>
        <v>200</v>
      </c>
      <c r="G435" s="76">
        <v>167</v>
      </c>
      <c r="H435" s="76">
        <f t="shared" si="17"/>
        <v>33</v>
      </c>
    </row>
    <row r="436" spans="1:8" ht="51">
      <c r="A436" s="64" t="s">
        <v>665</v>
      </c>
      <c r="B436" s="65" t="s">
        <v>160</v>
      </c>
      <c r="C436" s="64" t="s">
        <v>161</v>
      </c>
      <c r="D436" s="64">
        <v>400</v>
      </c>
      <c r="E436" s="64" t="s">
        <v>629</v>
      </c>
      <c r="F436" s="76">
        <f t="shared" si="16"/>
        <v>320</v>
      </c>
      <c r="G436" s="76">
        <v>262</v>
      </c>
      <c r="H436" s="76">
        <f t="shared" si="17"/>
        <v>58</v>
      </c>
    </row>
    <row r="437" spans="1:8" ht="51">
      <c r="A437" s="64" t="s">
        <v>666</v>
      </c>
      <c r="B437" s="65" t="s">
        <v>160</v>
      </c>
      <c r="C437" s="64" t="s">
        <v>161</v>
      </c>
      <c r="D437" s="64">
        <v>160</v>
      </c>
      <c r="E437" s="64" t="s">
        <v>356</v>
      </c>
      <c r="F437" s="76">
        <f t="shared" si="16"/>
        <v>128</v>
      </c>
      <c r="G437" s="76">
        <v>102</v>
      </c>
      <c r="H437" s="76">
        <f t="shared" si="17"/>
        <v>26</v>
      </c>
    </row>
    <row r="438" spans="1:8" ht="51">
      <c r="A438" s="64" t="s">
        <v>667</v>
      </c>
      <c r="B438" s="65" t="s">
        <v>160</v>
      </c>
      <c r="C438" s="64" t="s">
        <v>487</v>
      </c>
      <c r="D438" s="64">
        <v>250</v>
      </c>
      <c r="E438" s="64" t="s">
        <v>668</v>
      </c>
      <c r="F438" s="76">
        <f t="shared" si="16"/>
        <v>200</v>
      </c>
      <c r="G438" s="76">
        <v>144</v>
      </c>
      <c r="H438" s="76">
        <f t="shared" si="17"/>
        <v>56</v>
      </c>
    </row>
    <row r="439" spans="1:8" ht="51">
      <c r="A439" s="64" t="s">
        <v>669</v>
      </c>
      <c r="B439" s="65" t="s">
        <v>160</v>
      </c>
      <c r="C439" s="64" t="s">
        <v>161</v>
      </c>
      <c r="D439" s="64">
        <v>160</v>
      </c>
      <c r="E439" s="64" t="s">
        <v>226</v>
      </c>
      <c r="F439" s="76">
        <f t="shared" si="16"/>
        <v>128</v>
      </c>
      <c r="G439" s="76">
        <v>103</v>
      </c>
      <c r="H439" s="76">
        <f t="shared" si="17"/>
        <v>25</v>
      </c>
    </row>
    <row r="440" spans="1:8" ht="51">
      <c r="A440" s="64" t="s">
        <v>670</v>
      </c>
      <c r="B440" s="65" t="s">
        <v>160</v>
      </c>
      <c r="C440" s="64" t="s">
        <v>161</v>
      </c>
      <c r="D440" s="64">
        <v>250</v>
      </c>
      <c r="E440" s="64" t="s">
        <v>239</v>
      </c>
      <c r="F440" s="76">
        <f t="shared" si="16"/>
        <v>200</v>
      </c>
      <c r="G440" s="76">
        <v>157</v>
      </c>
      <c r="H440" s="76">
        <f t="shared" si="17"/>
        <v>43</v>
      </c>
    </row>
    <row r="441" spans="1:8" ht="51">
      <c r="A441" s="64" t="s">
        <v>671</v>
      </c>
      <c r="B441" s="65" t="s">
        <v>160</v>
      </c>
      <c r="C441" s="64" t="s">
        <v>161</v>
      </c>
      <c r="D441" s="64">
        <v>160</v>
      </c>
      <c r="E441" s="64" t="s">
        <v>672</v>
      </c>
      <c r="F441" s="76">
        <f t="shared" si="16"/>
        <v>128</v>
      </c>
      <c r="G441" s="76">
        <v>60</v>
      </c>
      <c r="H441" s="76">
        <f t="shared" si="17"/>
        <v>68</v>
      </c>
    </row>
    <row r="442" spans="1:8" ht="51">
      <c r="A442" s="64" t="s">
        <v>673</v>
      </c>
      <c r="B442" s="65" t="s">
        <v>160</v>
      </c>
      <c r="C442" s="64" t="s">
        <v>161</v>
      </c>
      <c r="D442" s="64">
        <v>250</v>
      </c>
      <c r="E442" s="64" t="s">
        <v>239</v>
      </c>
      <c r="F442" s="76">
        <f t="shared" si="16"/>
        <v>200</v>
      </c>
      <c r="G442" s="76">
        <v>120</v>
      </c>
      <c r="H442" s="76">
        <f t="shared" si="17"/>
        <v>80</v>
      </c>
    </row>
    <row r="443" spans="1:8" ht="51">
      <c r="A443" s="64" t="s">
        <v>674</v>
      </c>
      <c r="B443" s="65" t="s">
        <v>160</v>
      </c>
      <c r="C443" s="64" t="s">
        <v>487</v>
      </c>
      <c r="D443" s="64">
        <v>630</v>
      </c>
      <c r="E443" s="64" t="s">
        <v>675</v>
      </c>
      <c r="F443" s="76">
        <f t="shared" si="16"/>
        <v>504</v>
      </c>
      <c r="G443" s="76">
        <v>388</v>
      </c>
      <c r="H443" s="76">
        <f t="shared" si="17"/>
        <v>116</v>
      </c>
    </row>
    <row r="444" spans="1:8" ht="51">
      <c r="A444" s="64" t="s">
        <v>676</v>
      </c>
      <c r="B444" s="65" t="s">
        <v>160</v>
      </c>
      <c r="C444" s="64" t="s">
        <v>161</v>
      </c>
      <c r="D444" s="64">
        <v>250</v>
      </c>
      <c r="E444" s="64" t="s">
        <v>162</v>
      </c>
      <c r="F444" s="76">
        <f t="shared" si="16"/>
        <v>200</v>
      </c>
      <c r="G444" s="76">
        <v>168</v>
      </c>
      <c r="H444" s="76">
        <f t="shared" si="17"/>
        <v>32</v>
      </c>
    </row>
    <row r="445" spans="1:8" ht="51">
      <c r="A445" s="64" t="s">
        <v>677</v>
      </c>
      <c r="B445" s="65" t="s">
        <v>160</v>
      </c>
      <c r="C445" s="64" t="s">
        <v>487</v>
      </c>
      <c r="D445" s="64">
        <v>1000</v>
      </c>
      <c r="E445" s="64" t="s">
        <v>678</v>
      </c>
      <c r="F445" s="76">
        <f t="shared" si="16"/>
        <v>800</v>
      </c>
      <c r="G445" s="76">
        <v>702</v>
      </c>
      <c r="H445" s="76">
        <f t="shared" si="17"/>
        <v>98</v>
      </c>
    </row>
    <row r="446" spans="1:8" ht="51">
      <c r="A446" s="64" t="s">
        <v>679</v>
      </c>
      <c r="B446" s="65" t="s">
        <v>160</v>
      </c>
      <c r="C446" s="64" t="s">
        <v>487</v>
      </c>
      <c r="D446" s="64">
        <v>630</v>
      </c>
      <c r="E446" s="64" t="s">
        <v>627</v>
      </c>
      <c r="F446" s="76">
        <f t="shared" si="16"/>
        <v>504</v>
      </c>
      <c r="G446" s="76">
        <v>466</v>
      </c>
      <c r="H446" s="76">
        <f t="shared" si="17"/>
        <v>38</v>
      </c>
    </row>
    <row r="447" spans="1:8" ht="51">
      <c r="A447" s="64" t="s">
        <v>680</v>
      </c>
      <c r="B447" s="65" t="s">
        <v>160</v>
      </c>
      <c r="C447" s="64" t="s">
        <v>161</v>
      </c>
      <c r="D447" s="64">
        <v>400</v>
      </c>
      <c r="E447" s="64" t="s">
        <v>167</v>
      </c>
      <c r="F447" s="76">
        <f t="shared" si="16"/>
        <v>320</v>
      </c>
      <c r="G447" s="76">
        <v>288</v>
      </c>
      <c r="H447" s="76">
        <f t="shared" si="17"/>
        <v>32</v>
      </c>
    </row>
    <row r="448" spans="1:8" ht="51">
      <c r="A448" s="64" t="s">
        <v>681</v>
      </c>
      <c r="B448" s="65" t="s">
        <v>160</v>
      </c>
      <c r="C448" s="64" t="s">
        <v>161</v>
      </c>
      <c r="D448" s="64">
        <v>400</v>
      </c>
      <c r="E448" s="64" t="s">
        <v>508</v>
      </c>
      <c r="F448" s="76">
        <f t="shared" si="16"/>
        <v>320</v>
      </c>
      <c r="G448" s="76">
        <v>264</v>
      </c>
      <c r="H448" s="76">
        <f t="shared" si="17"/>
        <v>56</v>
      </c>
    </row>
    <row r="449" spans="1:8" ht="51">
      <c r="A449" s="64" t="s">
        <v>682</v>
      </c>
      <c r="B449" s="65" t="s">
        <v>160</v>
      </c>
      <c r="C449" s="64" t="s">
        <v>487</v>
      </c>
      <c r="D449" s="64">
        <v>400</v>
      </c>
      <c r="E449" s="64" t="s">
        <v>655</v>
      </c>
      <c r="F449" s="76">
        <f t="shared" si="16"/>
        <v>320</v>
      </c>
      <c r="G449" s="76">
        <v>282</v>
      </c>
      <c r="H449" s="76">
        <f t="shared" si="17"/>
        <v>38</v>
      </c>
    </row>
    <row r="450" spans="1:8" ht="51">
      <c r="A450" s="64" t="s">
        <v>683</v>
      </c>
      <c r="B450" s="65" t="s">
        <v>160</v>
      </c>
      <c r="C450" s="64" t="s">
        <v>487</v>
      </c>
      <c r="D450" s="64">
        <v>400</v>
      </c>
      <c r="E450" s="64" t="s">
        <v>610</v>
      </c>
      <c r="F450" s="76">
        <f t="shared" si="16"/>
        <v>320</v>
      </c>
      <c r="G450" s="76">
        <v>218</v>
      </c>
      <c r="H450" s="76">
        <f t="shared" si="17"/>
        <v>102</v>
      </c>
    </row>
    <row r="451" spans="1:8" ht="51">
      <c r="A451" s="64" t="s">
        <v>684</v>
      </c>
      <c r="B451" s="65" t="s">
        <v>160</v>
      </c>
      <c r="C451" s="64" t="s">
        <v>161</v>
      </c>
      <c r="D451" s="64">
        <v>250</v>
      </c>
      <c r="E451" s="64" t="s">
        <v>162</v>
      </c>
      <c r="F451" s="76">
        <f t="shared" si="16"/>
        <v>200</v>
      </c>
      <c r="G451" s="76">
        <v>164</v>
      </c>
      <c r="H451" s="76">
        <f t="shared" si="17"/>
        <v>36</v>
      </c>
    </row>
    <row r="452" spans="1:8" ht="51">
      <c r="A452" s="64" t="s">
        <v>685</v>
      </c>
      <c r="B452" s="65" t="s">
        <v>160</v>
      </c>
      <c r="C452" s="64" t="s">
        <v>161</v>
      </c>
      <c r="D452" s="64">
        <v>250</v>
      </c>
      <c r="E452" s="64" t="s">
        <v>714</v>
      </c>
      <c r="F452" s="76">
        <f t="shared" si="16"/>
        <v>200</v>
      </c>
      <c r="G452" s="76">
        <v>128</v>
      </c>
      <c r="H452" s="76">
        <f t="shared" si="17"/>
        <v>72</v>
      </c>
    </row>
    <row r="453" spans="1:8" ht="51">
      <c r="A453" s="64" t="s">
        <v>686</v>
      </c>
      <c r="B453" s="65" t="s">
        <v>160</v>
      </c>
      <c r="C453" s="64" t="s">
        <v>487</v>
      </c>
      <c r="D453" s="64">
        <v>400</v>
      </c>
      <c r="E453" s="64" t="s">
        <v>687</v>
      </c>
      <c r="F453" s="76">
        <f t="shared" si="16"/>
        <v>320</v>
      </c>
      <c r="G453" s="76">
        <v>200</v>
      </c>
      <c r="H453" s="76">
        <f t="shared" si="17"/>
        <v>120</v>
      </c>
    </row>
    <row r="454" spans="1:8" ht="51">
      <c r="A454" s="64" t="s">
        <v>688</v>
      </c>
      <c r="B454" s="65" t="s">
        <v>160</v>
      </c>
      <c r="C454" s="64" t="s">
        <v>161</v>
      </c>
      <c r="D454" s="64">
        <v>160</v>
      </c>
      <c r="E454" s="64" t="s">
        <v>356</v>
      </c>
      <c r="F454" s="76">
        <f t="shared" si="16"/>
        <v>128</v>
      </c>
      <c r="G454" s="76">
        <v>102</v>
      </c>
      <c r="H454" s="76">
        <f t="shared" si="17"/>
        <v>26</v>
      </c>
    </row>
    <row r="455" spans="1:8" ht="51">
      <c r="A455" s="64" t="s">
        <v>689</v>
      </c>
      <c r="B455" s="65" t="s">
        <v>160</v>
      </c>
      <c r="C455" s="64" t="s">
        <v>487</v>
      </c>
      <c r="D455" s="64">
        <v>250</v>
      </c>
      <c r="E455" s="64" t="s">
        <v>606</v>
      </c>
      <c r="F455" s="76">
        <f t="shared" si="16"/>
        <v>200</v>
      </c>
      <c r="G455" s="76">
        <v>148</v>
      </c>
      <c r="H455" s="76">
        <f t="shared" si="17"/>
        <v>52</v>
      </c>
    </row>
    <row r="456" spans="1:8" ht="51">
      <c r="A456" s="64" t="s">
        <v>690</v>
      </c>
      <c r="B456" s="65" t="s">
        <v>160</v>
      </c>
      <c r="C456" s="64" t="s">
        <v>161</v>
      </c>
      <c r="D456" s="64">
        <v>400</v>
      </c>
      <c r="E456" s="64" t="s">
        <v>167</v>
      </c>
      <c r="F456" s="76">
        <f t="shared" si="16"/>
        <v>320</v>
      </c>
      <c r="G456" s="76">
        <v>288</v>
      </c>
      <c r="H456" s="76">
        <f t="shared" si="17"/>
        <v>32</v>
      </c>
    </row>
    <row r="457" spans="1:8" ht="51">
      <c r="A457" s="64" t="s">
        <v>691</v>
      </c>
      <c r="B457" s="65" t="s">
        <v>160</v>
      </c>
      <c r="C457" s="64" t="s">
        <v>487</v>
      </c>
      <c r="D457" s="64">
        <v>400</v>
      </c>
      <c r="E457" s="64" t="s">
        <v>655</v>
      </c>
      <c r="F457" s="76">
        <f t="shared" si="16"/>
        <v>320</v>
      </c>
      <c r="G457" s="76">
        <v>264</v>
      </c>
      <c r="H457" s="76">
        <f t="shared" si="17"/>
        <v>56</v>
      </c>
    </row>
    <row r="458" spans="1:8" ht="51">
      <c r="A458" s="64" t="s">
        <v>692</v>
      </c>
      <c r="B458" s="65" t="s">
        <v>160</v>
      </c>
      <c r="C458" s="64" t="s">
        <v>161</v>
      </c>
      <c r="D458" s="70" t="s">
        <v>693</v>
      </c>
      <c r="E458" s="64" t="s">
        <v>581</v>
      </c>
      <c r="F458" s="76">
        <f t="shared" si="16"/>
        <v>320</v>
      </c>
      <c r="G458" s="76">
        <v>246</v>
      </c>
      <c r="H458" s="76">
        <f t="shared" si="17"/>
        <v>74</v>
      </c>
    </row>
    <row r="459" spans="1:8" ht="51">
      <c r="A459" s="64" t="s">
        <v>694</v>
      </c>
      <c r="B459" s="65" t="s">
        <v>160</v>
      </c>
      <c r="C459" s="64" t="s">
        <v>487</v>
      </c>
      <c r="D459" s="64">
        <v>250</v>
      </c>
      <c r="E459" s="64" t="s">
        <v>695</v>
      </c>
      <c r="F459" s="76">
        <f t="shared" si="16"/>
        <v>200</v>
      </c>
      <c r="G459" s="76">
        <v>178</v>
      </c>
      <c r="H459" s="76">
        <f t="shared" si="17"/>
        <v>22</v>
      </c>
    </row>
    <row r="460" spans="1:8" ht="51">
      <c r="A460" s="64" t="s">
        <v>696</v>
      </c>
      <c r="B460" s="65" t="s">
        <v>160</v>
      </c>
      <c r="C460" s="64" t="s">
        <v>487</v>
      </c>
      <c r="D460" s="64">
        <v>400</v>
      </c>
      <c r="E460" s="64" t="s">
        <v>697</v>
      </c>
      <c r="F460" s="76">
        <f t="shared" si="16"/>
        <v>320</v>
      </c>
      <c r="G460" s="76">
        <v>262</v>
      </c>
      <c r="H460" s="76">
        <f t="shared" si="17"/>
        <v>58</v>
      </c>
    </row>
    <row r="461" spans="1:8" ht="51">
      <c r="A461" s="64" t="s">
        <v>698</v>
      </c>
      <c r="B461" s="65" t="s">
        <v>160</v>
      </c>
      <c r="C461" s="64" t="s">
        <v>161</v>
      </c>
      <c r="D461" s="64">
        <v>63</v>
      </c>
      <c r="E461" s="64" t="s">
        <v>192</v>
      </c>
      <c r="F461" s="76">
        <f t="shared" si="16"/>
        <v>50.400000000000006</v>
      </c>
      <c r="G461" s="76">
        <v>32</v>
      </c>
      <c r="H461" s="76">
        <f t="shared" si="17"/>
        <v>18.400000000000006</v>
      </c>
    </row>
    <row r="462" spans="1:8" ht="51">
      <c r="A462" s="64" t="s">
        <v>699</v>
      </c>
      <c r="B462" s="65" t="s">
        <v>160</v>
      </c>
      <c r="C462" s="64" t="s">
        <v>161</v>
      </c>
      <c r="D462" s="64">
        <v>250</v>
      </c>
      <c r="E462" s="64" t="s">
        <v>367</v>
      </c>
      <c r="F462" s="76">
        <f t="shared" si="16"/>
        <v>200</v>
      </c>
      <c r="G462" s="76">
        <v>157</v>
      </c>
      <c r="H462" s="76">
        <f t="shared" si="17"/>
        <v>43</v>
      </c>
    </row>
    <row r="463" spans="1:8" ht="51">
      <c r="A463" s="64" t="s">
        <v>700</v>
      </c>
      <c r="B463" s="65" t="s">
        <v>160</v>
      </c>
      <c r="C463" s="64" t="s">
        <v>161</v>
      </c>
      <c r="D463" s="64">
        <v>63</v>
      </c>
      <c r="E463" s="64" t="s">
        <v>701</v>
      </c>
      <c r="F463" s="76">
        <f t="shared" si="16"/>
        <v>50.400000000000006</v>
      </c>
      <c r="G463" s="76">
        <v>32</v>
      </c>
      <c r="H463" s="76">
        <f t="shared" si="17"/>
        <v>18.400000000000006</v>
      </c>
    </row>
    <row r="464" spans="1:8" ht="51">
      <c r="A464" s="64" t="s">
        <v>702</v>
      </c>
      <c r="B464" s="65" t="s">
        <v>160</v>
      </c>
      <c r="C464" s="64" t="s">
        <v>161</v>
      </c>
      <c r="D464" s="64">
        <v>400</v>
      </c>
      <c r="E464" s="64" t="s">
        <v>508</v>
      </c>
      <c r="F464" s="76">
        <f t="shared" si="16"/>
        <v>320</v>
      </c>
      <c r="G464" s="76">
        <v>224</v>
      </c>
      <c r="H464" s="76">
        <f t="shared" si="17"/>
        <v>96</v>
      </c>
    </row>
    <row r="465" spans="1:8" ht="51">
      <c r="A465" s="64" t="s">
        <v>703</v>
      </c>
      <c r="B465" s="65" t="s">
        <v>160</v>
      </c>
      <c r="C465" s="64" t="s">
        <v>161</v>
      </c>
      <c r="D465" s="64">
        <v>160</v>
      </c>
      <c r="E465" s="64" t="s">
        <v>164</v>
      </c>
      <c r="F465" s="76">
        <f t="shared" si="16"/>
        <v>128</v>
      </c>
      <c r="G465" s="76">
        <v>102</v>
      </c>
      <c r="H465" s="76">
        <f t="shared" si="17"/>
        <v>26</v>
      </c>
    </row>
    <row r="466" spans="1:8" ht="51">
      <c r="A466" s="64" t="s">
        <v>704</v>
      </c>
      <c r="B466" s="65" t="s">
        <v>160</v>
      </c>
      <c r="C466" s="64" t="s">
        <v>161</v>
      </c>
      <c r="D466" s="64">
        <v>160</v>
      </c>
      <c r="E466" s="64" t="s">
        <v>356</v>
      </c>
      <c r="F466" s="76">
        <f t="shared" si="16"/>
        <v>128</v>
      </c>
      <c r="G466" s="76">
        <v>88</v>
      </c>
      <c r="H466" s="76">
        <f t="shared" si="17"/>
        <v>40</v>
      </c>
    </row>
    <row r="467" spans="1:8" ht="51">
      <c r="A467" s="64" t="s">
        <v>705</v>
      </c>
      <c r="B467" s="65" t="s">
        <v>160</v>
      </c>
      <c r="C467" s="64" t="s">
        <v>487</v>
      </c>
      <c r="D467" s="64">
        <v>160</v>
      </c>
      <c r="E467" s="64" t="s">
        <v>706</v>
      </c>
      <c r="F467" s="76">
        <f t="shared" si="16"/>
        <v>128</v>
      </c>
      <c r="G467" s="76">
        <v>60</v>
      </c>
      <c r="H467" s="76">
        <f t="shared" si="17"/>
        <v>68</v>
      </c>
    </row>
    <row r="468" spans="1:8" ht="51">
      <c r="A468" s="64" t="s">
        <v>707</v>
      </c>
      <c r="B468" s="65" t="s">
        <v>160</v>
      </c>
      <c r="C468" s="64" t="s">
        <v>161</v>
      </c>
      <c r="D468" s="64">
        <v>40</v>
      </c>
      <c r="E468" s="64" t="s">
        <v>708</v>
      </c>
      <c r="F468" s="76">
        <f t="shared" si="16"/>
        <v>32</v>
      </c>
      <c r="G468" s="76">
        <v>18</v>
      </c>
      <c r="H468" s="76">
        <f t="shared" si="17"/>
        <v>14</v>
      </c>
    </row>
    <row r="469" spans="1:8" ht="51">
      <c r="A469" s="64" t="s">
        <v>709</v>
      </c>
      <c r="B469" s="65" t="s">
        <v>160</v>
      </c>
      <c r="C469" s="64" t="s">
        <v>487</v>
      </c>
      <c r="D469" s="64">
        <v>160</v>
      </c>
      <c r="E469" s="64" t="s">
        <v>710</v>
      </c>
      <c r="F469" s="76">
        <f t="shared" si="16"/>
        <v>128</v>
      </c>
      <c r="G469" s="76">
        <v>102</v>
      </c>
      <c r="H469" s="76">
        <f t="shared" si="17"/>
        <v>26</v>
      </c>
    </row>
    <row r="470" spans="1:8" ht="63.75">
      <c r="A470" s="64" t="s">
        <v>711</v>
      </c>
      <c r="B470" s="65" t="s">
        <v>160</v>
      </c>
      <c r="C470" s="64" t="s">
        <v>161</v>
      </c>
      <c r="D470" s="64">
        <v>160</v>
      </c>
      <c r="E470" s="64" t="s">
        <v>712</v>
      </c>
      <c r="F470" s="76">
        <f t="shared" si="16"/>
        <v>128</v>
      </c>
      <c r="G470" s="76">
        <v>68</v>
      </c>
      <c r="H470" s="76">
        <f t="shared" si="17"/>
        <v>60</v>
      </c>
    </row>
    <row r="471" spans="1:8" ht="51">
      <c r="A471" s="71" t="s">
        <v>713</v>
      </c>
      <c r="B471" s="72" t="s">
        <v>160</v>
      </c>
      <c r="C471" s="71" t="s">
        <v>161</v>
      </c>
      <c r="D471" s="71">
        <v>250</v>
      </c>
      <c r="E471" s="71" t="s">
        <v>714</v>
      </c>
      <c r="F471" s="76">
        <f t="shared" si="16"/>
        <v>200</v>
      </c>
      <c r="G471" s="76">
        <v>177</v>
      </c>
      <c r="H471" s="76">
        <f t="shared" si="17"/>
        <v>23</v>
      </c>
    </row>
    <row r="472" spans="1:8" ht="51">
      <c r="A472" s="71" t="s">
        <v>715</v>
      </c>
      <c r="B472" s="72" t="s">
        <v>160</v>
      </c>
      <c r="C472" s="71" t="s">
        <v>161</v>
      </c>
      <c r="D472" s="71">
        <v>250</v>
      </c>
      <c r="E472" s="71" t="s">
        <v>714</v>
      </c>
      <c r="F472" s="76">
        <f t="shared" si="16"/>
        <v>200</v>
      </c>
      <c r="G472" s="76">
        <v>98</v>
      </c>
      <c r="H472" s="76">
        <f t="shared" si="17"/>
        <v>102</v>
      </c>
    </row>
    <row r="473" spans="1:8" ht="51">
      <c r="A473" s="71" t="s">
        <v>716</v>
      </c>
      <c r="B473" s="72" t="s">
        <v>160</v>
      </c>
      <c r="C473" s="71" t="s">
        <v>161</v>
      </c>
      <c r="D473" s="71">
        <v>250</v>
      </c>
      <c r="E473" s="71" t="s">
        <v>717</v>
      </c>
      <c r="F473" s="76">
        <f t="shared" si="16"/>
        <v>200</v>
      </c>
      <c r="G473" s="76">
        <v>164</v>
      </c>
      <c r="H473" s="76">
        <f t="shared" si="17"/>
        <v>36</v>
      </c>
    </row>
    <row r="474" spans="1:8" ht="51">
      <c r="A474" s="71" t="s">
        <v>716</v>
      </c>
      <c r="B474" s="72" t="s">
        <v>160</v>
      </c>
      <c r="C474" s="71" t="s">
        <v>161</v>
      </c>
      <c r="D474" s="71">
        <v>400</v>
      </c>
      <c r="E474" s="73" t="s">
        <v>718</v>
      </c>
      <c r="F474" s="76">
        <f t="shared" si="16"/>
        <v>320</v>
      </c>
      <c r="G474" s="76">
        <v>267</v>
      </c>
      <c r="H474" s="76">
        <f t="shared" si="17"/>
        <v>53</v>
      </c>
    </row>
    <row r="475" spans="1:8" ht="114.75">
      <c r="A475" s="64" t="s">
        <v>719</v>
      </c>
      <c r="B475" s="65" t="s">
        <v>160</v>
      </c>
      <c r="C475" s="64" t="s">
        <v>487</v>
      </c>
      <c r="D475" s="64">
        <v>100</v>
      </c>
      <c r="E475" s="103" t="s">
        <v>720</v>
      </c>
      <c r="F475" s="76">
        <f t="shared" si="16"/>
        <v>80</v>
      </c>
      <c r="G475" s="76">
        <v>60</v>
      </c>
      <c r="H475" s="76">
        <f t="shared" si="17"/>
        <v>20</v>
      </c>
    </row>
    <row r="476" spans="1:8" ht="114.75">
      <c r="A476" s="64" t="s">
        <v>721</v>
      </c>
      <c r="B476" s="65" t="s">
        <v>160</v>
      </c>
      <c r="C476" s="64" t="s">
        <v>487</v>
      </c>
      <c r="D476" s="64">
        <v>100</v>
      </c>
      <c r="E476" s="103" t="s">
        <v>720</v>
      </c>
      <c r="F476" s="76">
        <f t="shared" si="16"/>
        <v>80</v>
      </c>
      <c r="G476" s="76">
        <v>46</v>
      </c>
      <c r="H476" s="76">
        <f t="shared" si="17"/>
        <v>34</v>
      </c>
    </row>
    <row r="477" spans="1:8" ht="114.75">
      <c r="A477" s="64" t="s">
        <v>721</v>
      </c>
      <c r="B477" s="65" t="s">
        <v>160</v>
      </c>
      <c r="C477" s="64" t="s">
        <v>487</v>
      </c>
      <c r="D477" s="64">
        <v>100</v>
      </c>
      <c r="E477" s="103" t="s">
        <v>720</v>
      </c>
      <c r="F477" s="76">
        <f t="shared" si="16"/>
        <v>80</v>
      </c>
      <c r="G477" s="76">
        <v>62</v>
      </c>
      <c r="H477" s="76">
        <f t="shared" si="17"/>
        <v>18</v>
      </c>
    </row>
    <row r="478" spans="1:8">
      <c r="A478" s="156" t="s">
        <v>722</v>
      </c>
      <c r="B478" s="157"/>
      <c r="C478" s="157"/>
      <c r="D478" s="157"/>
      <c r="E478" s="157"/>
      <c r="F478" s="158"/>
      <c r="G478" s="158"/>
      <c r="H478" s="159"/>
    </row>
    <row r="479" spans="1:8" ht="51">
      <c r="A479" s="64" t="s">
        <v>723</v>
      </c>
      <c r="B479" s="65" t="s">
        <v>160</v>
      </c>
      <c r="C479" s="71" t="s">
        <v>161</v>
      </c>
      <c r="D479" s="64">
        <v>630</v>
      </c>
      <c r="E479" s="64" t="s">
        <v>724</v>
      </c>
      <c r="F479" s="98">
        <f t="shared" ref="F479:F488" si="18">+D479*0.8</f>
        <v>504</v>
      </c>
      <c r="G479" s="98">
        <v>428</v>
      </c>
      <c r="H479" s="98">
        <f t="shared" ref="H479:H488" si="19">+F479-G479</f>
        <v>76</v>
      </c>
    </row>
    <row r="480" spans="1:8" ht="51">
      <c r="A480" s="64" t="s">
        <v>725</v>
      </c>
      <c r="B480" s="65" t="s">
        <v>160</v>
      </c>
      <c r="C480" s="71" t="s">
        <v>161</v>
      </c>
      <c r="D480" s="64">
        <v>100</v>
      </c>
      <c r="E480" s="64" t="s">
        <v>358</v>
      </c>
      <c r="F480" s="98">
        <f t="shared" si="18"/>
        <v>80</v>
      </c>
      <c r="G480" s="98">
        <v>60</v>
      </c>
      <c r="H480" s="98">
        <f t="shared" si="19"/>
        <v>20</v>
      </c>
    </row>
    <row r="481" spans="1:8" ht="51">
      <c r="A481" s="64" t="s">
        <v>726</v>
      </c>
      <c r="B481" s="65" t="s">
        <v>160</v>
      </c>
      <c r="C481" s="71" t="s">
        <v>161</v>
      </c>
      <c r="D481" s="64">
        <v>250</v>
      </c>
      <c r="E481" s="64" t="s">
        <v>367</v>
      </c>
      <c r="F481" s="98">
        <f t="shared" si="18"/>
        <v>200</v>
      </c>
      <c r="G481" s="98">
        <v>156</v>
      </c>
      <c r="H481" s="98">
        <f t="shared" si="19"/>
        <v>44</v>
      </c>
    </row>
    <row r="482" spans="1:8" ht="51">
      <c r="A482" s="64" t="s">
        <v>727</v>
      </c>
      <c r="B482" s="65" t="s">
        <v>160</v>
      </c>
      <c r="C482" s="71" t="s">
        <v>161</v>
      </c>
      <c r="D482" s="64">
        <v>250</v>
      </c>
      <c r="E482" s="64" t="s">
        <v>367</v>
      </c>
      <c r="F482" s="98">
        <f t="shared" si="18"/>
        <v>200</v>
      </c>
      <c r="G482" s="98">
        <v>178</v>
      </c>
      <c r="H482" s="98">
        <f t="shared" si="19"/>
        <v>22</v>
      </c>
    </row>
    <row r="483" spans="1:8" ht="51">
      <c r="A483" s="64" t="s">
        <v>728</v>
      </c>
      <c r="B483" s="65" t="s">
        <v>160</v>
      </c>
      <c r="C483" s="71" t="s">
        <v>161</v>
      </c>
      <c r="D483" s="64">
        <v>63</v>
      </c>
      <c r="E483" s="64" t="s">
        <v>360</v>
      </c>
      <c r="F483" s="99">
        <f t="shared" si="18"/>
        <v>50.400000000000006</v>
      </c>
      <c r="G483" s="98">
        <v>32</v>
      </c>
      <c r="H483" s="98">
        <f t="shared" si="19"/>
        <v>18.400000000000006</v>
      </c>
    </row>
    <row r="484" spans="1:8" ht="51">
      <c r="A484" s="74" t="s">
        <v>729</v>
      </c>
      <c r="B484" s="65" t="s">
        <v>160</v>
      </c>
      <c r="C484" s="71" t="s">
        <v>161</v>
      </c>
      <c r="D484" s="64">
        <v>250</v>
      </c>
      <c r="E484" s="64" t="s">
        <v>367</v>
      </c>
      <c r="F484" s="98">
        <f t="shared" si="18"/>
        <v>200</v>
      </c>
      <c r="G484" s="98">
        <v>159</v>
      </c>
      <c r="H484" s="98">
        <f t="shared" si="19"/>
        <v>41</v>
      </c>
    </row>
    <row r="485" spans="1:8" ht="51">
      <c r="A485" s="74" t="s">
        <v>730</v>
      </c>
      <c r="B485" s="65" t="s">
        <v>160</v>
      </c>
      <c r="C485" s="71" t="s">
        <v>161</v>
      </c>
      <c r="D485" s="64">
        <v>100</v>
      </c>
      <c r="E485" s="64" t="s">
        <v>358</v>
      </c>
      <c r="F485" s="98">
        <f t="shared" si="18"/>
        <v>80</v>
      </c>
      <c r="G485" s="98">
        <v>49</v>
      </c>
      <c r="H485" s="98">
        <f t="shared" si="19"/>
        <v>31</v>
      </c>
    </row>
    <row r="486" spans="1:8" ht="51">
      <c r="A486" s="74" t="s">
        <v>731</v>
      </c>
      <c r="B486" s="65" t="s">
        <v>160</v>
      </c>
      <c r="C486" s="71" t="s">
        <v>161</v>
      </c>
      <c r="D486" s="64">
        <v>400</v>
      </c>
      <c r="E486" s="64" t="s">
        <v>732</v>
      </c>
      <c r="F486" s="98">
        <f t="shared" si="18"/>
        <v>320</v>
      </c>
      <c r="G486" s="98">
        <v>264</v>
      </c>
      <c r="H486" s="98">
        <f t="shared" si="19"/>
        <v>56</v>
      </c>
    </row>
    <row r="487" spans="1:8" ht="51">
      <c r="A487" s="74" t="s">
        <v>733</v>
      </c>
      <c r="B487" s="65" t="s">
        <v>160</v>
      </c>
      <c r="C487" s="71" t="s">
        <v>161</v>
      </c>
      <c r="D487" s="64">
        <v>160</v>
      </c>
      <c r="E487" s="64" t="s">
        <v>365</v>
      </c>
      <c r="F487" s="98">
        <f t="shared" si="18"/>
        <v>128</v>
      </c>
      <c r="G487" s="98">
        <v>96</v>
      </c>
      <c r="H487" s="98">
        <f t="shared" si="19"/>
        <v>32</v>
      </c>
    </row>
    <row r="488" spans="1:8" ht="51">
      <c r="A488" s="74" t="s">
        <v>734</v>
      </c>
      <c r="B488" s="65" t="s">
        <v>160</v>
      </c>
      <c r="C488" s="71" t="s">
        <v>161</v>
      </c>
      <c r="D488" s="64">
        <v>400</v>
      </c>
      <c r="E488" s="64" t="s">
        <v>732</v>
      </c>
      <c r="F488" s="98">
        <f t="shared" si="18"/>
        <v>320</v>
      </c>
      <c r="G488" s="98">
        <v>248</v>
      </c>
      <c r="H488" s="98">
        <f t="shared" si="19"/>
        <v>72</v>
      </c>
    </row>
  </sheetData>
  <mergeCells count="9">
    <mergeCell ref="A304:H304"/>
    <mergeCell ref="A478:H478"/>
    <mergeCell ref="A3:H3"/>
    <mergeCell ref="A4:H4"/>
    <mergeCell ref="A5:H5"/>
    <mergeCell ref="A9:H9"/>
    <mergeCell ref="A10:H10"/>
    <mergeCell ref="A170:H170"/>
    <mergeCell ref="A251:H251"/>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74"/>
  <sheetViews>
    <sheetView zoomScaleNormal="100" workbookViewId="0"/>
  </sheetViews>
  <sheetFormatPr defaultColWidth="9.140625" defaultRowHeight="14.25"/>
  <cols>
    <col min="1" max="1" width="18.7109375" style="50" customWidth="1"/>
    <col min="2" max="2" width="16.140625" style="50" customWidth="1"/>
    <col min="3" max="3" width="18.42578125" style="51" customWidth="1"/>
    <col min="4" max="4" width="22.85546875" style="51" customWidth="1"/>
    <col min="5" max="5" width="15.85546875" style="51" customWidth="1"/>
    <col min="6" max="16384" width="9.140625" style="51"/>
  </cols>
  <sheetData>
    <row r="1" spans="1:6">
      <c r="E1" s="9" t="s">
        <v>107</v>
      </c>
    </row>
    <row r="2" spans="1:6">
      <c r="A2" s="146" t="s">
        <v>30</v>
      </c>
      <c r="B2" s="146"/>
      <c r="C2" s="146"/>
      <c r="D2" s="146"/>
      <c r="E2" s="146"/>
    </row>
    <row r="3" spans="1:6" ht="52.5" customHeight="1">
      <c r="A3" s="172" t="s">
        <v>108</v>
      </c>
      <c r="B3" s="172"/>
      <c r="C3" s="172"/>
      <c r="D3" s="172"/>
      <c r="E3" s="172"/>
    </row>
    <row r="4" spans="1:6" ht="14.25" customHeight="1">
      <c r="A4" s="173" t="s">
        <v>842</v>
      </c>
      <c r="B4" s="173"/>
      <c r="C4" s="173"/>
      <c r="D4" s="173"/>
      <c r="E4" s="173"/>
    </row>
    <row r="5" spans="1:6">
      <c r="A5" s="56"/>
      <c r="B5" s="56"/>
    </row>
    <row r="6" spans="1:6" ht="15">
      <c r="A6" s="174" t="s">
        <v>154</v>
      </c>
      <c r="B6" s="175"/>
      <c r="C6" s="175"/>
      <c r="D6" s="175"/>
    </row>
    <row r="7" spans="1:6">
      <c r="A7" s="52"/>
      <c r="B7" s="52"/>
    </row>
    <row r="9" spans="1:6">
      <c r="A9" s="62"/>
      <c r="B9" s="8"/>
      <c r="C9" s="8"/>
      <c r="D9" s="8"/>
      <c r="E9" s="63"/>
    </row>
    <row r="10" spans="1:6">
      <c r="A10" s="62"/>
      <c r="B10" s="8"/>
      <c r="C10" s="8"/>
      <c r="D10" s="8"/>
      <c r="E10" s="8"/>
      <c r="F10" s="8"/>
    </row>
    <row r="11" spans="1:6">
      <c r="A11" s="62"/>
      <c r="B11" s="8"/>
      <c r="C11" s="8"/>
      <c r="D11" s="8"/>
      <c r="E11" s="8"/>
      <c r="F11" s="8"/>
    </row>
    <row r="12" spans="1:6">
      <c r="A12" s="62"/>
      <c r="B12" s="8"/>
      <c r="C12" s="8"/>
      <c r="D12" s="8"/>
      <c r="E12" s="63"/>
    </row>
    <row r="13" spans="1:6">
      <c r="C13" s="53"/>
      <c r="D13" s="53"/>
      <c r="E13" s="53"/>
    </row>
    <row r="14" spans="1:6">
      <c r="C14" s="53"/>
      <c r="D14" s="53"/>
      <c r="E14" s="53"/>
    </row>
    <row r="15" spans="1:6">
      <c r="C15" s="53"/>
      <c r="D15" s="53"/>
      <c r="E15" s="53"/>
    </row>
    <row r="16" spans="1:6">
      <c r="C16" s="53"/>
      <c r="D16" s="53"/>
      <c r="E16" s="53"/>
    </row>
    <row r="17" spans="1:5">
      <c r="C17" s="53"/>
      <c r="D17" s="53"/>
      <c r="E17" s="53"/>
    </row>
    <row r="18" spans="1:5">
      <c r="C18" s="53"/>
      <c r="D18" s="53"/>
      <c r="E18" s="53"/>
    </row>
    <row r="19" spans="1:5">
      <c r="C19" s="53"/>
      <c r="D19" s="53"/>
      <c r="E19" s="53"/>
    </row>
    <row r="20" spans="1:5">
      <c r="C20" s="53"/>
      <c r="D20" s="53"/>
      <c r="E20" s="53"/>
    </row>
    <row r="21" spans="1:5">
      <c r="C21" s="53"/>
      <c r="D21" s="53"/>
      <c r="E21" s="53"/>
    </row>
    <row r="22" spans="1:5">
      <c r="C22" s="53"/>
      <c r="D22" s="53"/>
      <c r="E22" s="53"/>
    </row>
    <row r="23" spans="1:5">
      <c r="C23" s="53"/>
      <c r="D23" s="53"/>
      <c r="E23" s="53"/>
    </row>
    <row r="24" spans="1:5">
      <c r="C24" s="53"/>
      <c r="D24" s="53"/>
      <c r="E24" s="53"/>
    </row>
    <row r="25" spans="1:5">
      <c r="C25" s="53"/>
      <c r="D25" s="53"/>
      <c r="E25" s="53"/>
    </row>
    <row r="26" spans="1:5">
      <c r="A26" s="55"/>
      <c r="B26" s="55"/>
      <c r="C26" s="53"/>
      <c r="D26" s="53"/>
      <c r="E26" s="53"/>
    </row>
    <row r="27" spans="1:5">
      <c r="A27" s="55"/>
      <c r="B27" s="55"/>
      <c r="C27" s="53"/>
      <c r="D27" s="53"/>
      <c r="E27" s="53"/>
    </row>
    <row r="28" spans="1:5">
      <c r="A28" s="55"/>
      <c r="B28" s="55"/>
      <c r="C28" s="54"/>
      <c r="D28" s="54"/>
      <c r="E28" s="54"/>
    </row>
    <row r="29" spans="1:5">
      <c r="A29" s="55"/>
      <c r="B29" s="55"/>
      <c r="C29" s="54"/>
      <c r="D29" s="54"/>
      <c r="E29" s="54"/>
    </row>
    <row r="30" spans="1:5">
      <c r="A30" s="55"/>
      <c r="B30" s="55"/>
      <c r="C30" s="54"/>
      <c r="D30" s="54"/>
      <c r="E30" s="54"/>
    </row>
    <row r="31" spans="1:5">
      <c r="A31" s="55"/>
      <c r="B31" s="55"/>
      <c r="C31" s="54"/>
      <c r="D31" s="54"/>
      <c r="E31" s="54"/>
    </row>
    <row r="32" spans="1:5">
      <c r="A32" s="55"/>
      <c r="B32" s="55"/>
      <c r="C32" s="54"/>
      <c r="D32" s="54"/>
      <c r="E32" s="54"/>
    </row>
    <row r="33" spans="1:5">
      <c r="A33" s="55"/>
      <c r="B33" s="55"/>
      <c r="C33" s="54"/>
      <c r="D33" s="54"/>
      <c r="E33" s="54"/>
    </row>
    <row r="34" spans="1:5">
      <c r="A34" s="55"/>
      <c r="B34" s="55"/>
      <c r="C34" s="54"/>
      <c r="D34" s="54"/>
      <c r="E34" s="54"/>
    </row>
    <row r="35" spans="1:5">
      <c r="A35" s="55"/>
      <c r="B35" s="55"/>
      <c r="C35" s="54"/>
      <c r="D35" s="54"/>
      <c r="E35" s="54"/>
    </row>
    <row r="36" spans="1:5">
      <c r="A36" s="55"/>
      <c r="B36" s="55"/>
      <c r="C36" s="54"/>
      <c r="D36" s="54"/>
      <c r="E36" s="54"/>
    </row>
    <row r="37" spans="1:5">
      <c r="A37" s="55"/>
      <c r="B37" s="55"/>
      <c r="C37" s="54"/>
      <c r="D37" s="54"/>
      <c r="E37" s="54"/>
    </row>
    <row r="38" spans="1:5">
      <c r="A38" s="55"/>
      <c r="B38" s="55"/>
      <c r="C38" s="54"/>
      <c r="D38" s="54"/>
      <c r="E38" s="54"/>
    </row>
    <row r="39" spans="1:5">
      <c r="A39" s="55"/>
      <c r="B39" s="55"/>
      <c r="C39" s="54"/>
      <c r="D39" s="54"/>
      <c r="E39" s="54"/>
    </row>
    <row r="40" spans="1:5">
      <c r="A40" s="55"/>
      <c r="B40" s="55"/>
      <c r="C40" s="54"/>
      <c r="D40" s="54"/>
      <c r="E40" s="54"/>
    </row>
    <row r="41" spans="1:5">
      <c r="A41" s="55"/>
      <c r="B41" s="55"/>
      <c r="C41" s="54"/>
      <c r="D41" s="54"/>
      <c r="E41" s="54"/>
    </row>
    <row r="42" spans="1:5">
      <c r="A42" s="55"/>
      <c r="B42" s="55"/>
      <c r="C42" s="54"/>
      <c r="D42" s="54"/>
      <c r="E42" s="54"/>
    </row>
    <row r="43" spans="1:5">
      <c r="A43" s="55"/>
      <c r="B43" s="55"/>
      <c r="C43" s="54"/>
      <c r="D43" s="54"/>
      <c r="E43" s="54"/>
    </row>
    <row r="44" spans="1:5">
      <c r="A44" s="55"/>
      <c r="B44" s="55"/>
      <c r="C44" s="54"/>
      <c r="D44" s="54"/>
      <c r="E44" s="54"/>
    </row>
    <row r="45" spans="1:5">
      <c r="A45" s="55"/>
      <c r="B45" s="55"/>
      <c r="C45" s="54"/>
      <c r="D45" s="54"/>
      <c r="E45" s="54"/>
    </row>
    <row r="46" spans="1:5">
      <c r="A46" s="55"/>
      <c r="B46" s="55"/>
      <c r="C46" s="54"/>
      <c r="D46" s="54"/>
      <c r="E46" s="54"/>
    </row>
    <row r="47" spans="1:5">
      <c r="A47" s="55"/>
      <c r="B47" s="55"/>
      <c r="C47" s="54"/>
      <c r="D47" s="54"/>
      <c r="E47" s="54"/>
    </row>
    <row r="48" spans="1:5">
      <c r="A48" s="55"/>
      <c r="B48" s="55"/>
      <c r="C48" s="54"/>
      <c r="D48" s="54"/>
      <c r="E48" s="54"/>
    </row>
    <row r="49" spans="1:5">
      <c r="A49" s="55"/>
      <c r="B49" s="55"/>
      <c r="C49" s="54"/>
      <c r="D49" s="54"/>
      <c r="E49" s="54"/>
    </row>
    <row r="50" spans="1:5">
      <c r="A50" s="55"/>
      <c r="B50" s="55"/>
      <c r="C50" s="54"/>
      <c r="D50" s="54"/>
      <c r="E50" s="54"/>
    </row>
    <row r="51" spans="1:5">
      <c r="A51" s="55"/>
      <c r="B51" s="55"/>
      <c r="C51" s="54"/>
      <c r="D51" s="54"/>
      <c r="E51" s="54"/>
    </row>
    <row r="52" spans="1:5">
      <c r="A52" s="55"/>
      <c r="B52" s="55"/>
      <c r="C52" s="54"/>
      <c r="D52" s="54"/>
      <c r="E52" s="54"/>
    </row>
    <row r="53" spans="1:5">
      <c r="A53" s="55"/>
      <c r="B53" s="55"/>
      <c r="C53" s="54"/>
      <c r="D53" s="54"/>
      <c r="E53" s="54"/>
    </row>
    <row r="54" spans="1:5">
      <c r="A54" s="55"/>
      <c r="B54" s="55"/>
      <c r="C54" s="54"/>
      <c r="D54" s="54"/>
      <c r="E54" s="54"/>
    </row>
    <row r="55" spans="1:5">
      <c r="A55" s="55"/>
      <c r="B55" s="55"/>
      <c r="C55" s="54"/>
      <c r="D55" s="54"/>
      <c r="E55" s="54"/>
    </row>
    <row r="56" spans="1:5">
      <c r="A56" s="55"/>
      <c r="B56" s="55"/>
      <c r="C56" s="54"/>
      <c r="D56" s="54"/>
      <c r="E56" s="54"/>
    </row>
    <row r="57" spans="1:5">
      <c r="A57" s="55"/>
      <c r="B57" s="55"/>
      <c r="C57" s="54"/>
      <c r="D57" s="54"/>
      <c r="E57" s="54"/>
    </row>
    <row r="58" spans="1:5">
      <c r="A58" s="55"/>
      <c r="B58" s="55"/>
      <c r="C58" s="54"/>
      <c r="D58" s="54"/>
      <c r="E58" s="54"/>
    </row>
    <row r="59" spans="1:5">
      <c r="A59" s="55"/>
      <c r="B59" s="55"/>
      <c r="C59" s="54"/>
      <c r="D59" s="54"/>
      <c r="E59" s="54"/>
    </row>
    <row r="60" spans="1:5">
      <c r="A60" s="55"/>
      <c r="B60" s="55"/>
      <c r="C60" s="54"/>
      <c r="D60" s="54"/>
      <c r="E60" s="54"/>
    </row>
    <row r="61" spans="1:5">
      <c r="A61" s="55"/>
      <c r="B61" s="55"/>
      <c r="C61" s="54"/>
      <c r="D61" s="54"/>
      <c r="E61" s="54"/>
    </row>
    <row r="62" spans="1:5">
      <c r="A62" s="55"/>
      <c r="B62" s="55"/>
      <c r="C62" s="54"/>
      <c r="D62" s="54"/>
      <c r="E62" s="54"/>
    </row>
    <row r="63" spans="1:5">
      <c r="A63" s="55"/>
      <c r="B63" s="55"/>
      <c r="C63" s="54"/>
      <c r="D63" s="54"/>
      <c r="E63" s="54"/>
    </row>
    <row r="64" spans="1:5">
      <c r="A64" s="55"/>
      <c r="B64" s="55"/>
      <c r="C64" s="54"/>
      <c r="D64" s="54"/>
      <c r="E64" s="54"/>
    </row>
    <row r="65" spans="1:5">
      <c r="A65" s="55"/>
      <c r="B65" s="55"/>
      <c r="C65" s="54"/>
      <c r="D65" s="54"/>
      <c r="E65" s="54"/>
    </row>
    <row r="66" spans="1:5">
      <c r="A66" s="55"/>
      <c r="B66" s="55"/>
      <c r="C66" s="54"/>
      <c r="D66" s="54"/>
      <c r="E66" s="54"/>
    </row>
    <row r="67" spans="1:5">
      <c r="A67" s="55"/>
      <c r="B67" s="55"/>
      <c r="C67" s="54"/>
      <c r="D67" s="54"/>
      <c r="E67" s="54"/>
    </row>
    <row r="68" spans="1:5">
      <c r="A68" s="55"/>
      <c r="B68" s="55"/>
      <c r="C68" s="54"/>
      <c r="D68" s="54"/>
      <c r="E68" s="54"/>
    </row>
    <row r="69" spans="1:5">
      <c r="A69" s="55"/>
      <c r="B69" s="55"/>
      <c r="C69" s="54"/>
      <c r="D69" s="54"/>
      <c r="E69" s="54"/>
    </row>
    <row r="70" spans="1:5">
      <c r="A70" s="55"/>
      <c r="B70" s="55"/>
      <c r="C70" s="54"/>
      <c r="D70" s="54"/>
      <c r="E70" s="54"/>
    </row>
    <row r="71" spans="1:5">
      <c r="A71" s="55"/>
      <c r="B71" s="55"/>
      <c r="C71" s="54"/>
      <c r="D71" s="54"/>
      <c r="E71" s="54"/>
    </row>
    <row r="72" spans="1:5">
      <c r="A72" s="55"/>
      <c r="B72" s="55"/>
      <c r="C72" s="54"/>
      <c r="D72" s="54"/>
      <c r="E72" s="54"/>
    </row>
    <row r="73" spans="1:5">
      <c r="A73" s="55"/>
      <c r="B73" s="55"/>
      <c r="C73" s="54"/>
      <c r="D73" s="54"/>
      <c r="E73" s="54"/>
    </row>
    <row r="74" spans="1:5">
      <c r="A74" s="55"/>
      <c r="B74" s="55"/>
      <c r="C74" s="54"/>
      <c r="D74" s="54"/>
      <c r="E74" s="54"/>
    </row>
    <row r="75" spans="1:5">
      <c r="A75" s="55"/>
      <c r="B75" s="55"/>
      <c r="C75" s="54"/>
      <c r="D75" s="54"/>
      <c r="E75" s="54"/>
    </row>
    <row r="76" spans="1:5">
      <c r="A76" s="55"/>
      <c r="B76" s="55"/>
      <c r="C76" s="54"/>
      <c r="D76" s="54"/>
      <c r="E76" s="54"/>
    </row>
    <row r="77" spans="1:5">
      <c r="A77" s="55"/>
      <c r="B77" s="55"/>
      <c r="C77" s="54"/>
      <c r="D77" s="54"/>
      <c r="E77" s="54"/>
    </row>
    <row r="78" spans="1:5">
      <c r="A78" s="55"/>
      <c r="B78" s="55"/>
      <c r="C78" s="54"/>
      <c r="D78" s="54"/>
      <c r="E78" s="54"/>
    </row>
    <row r="79" spans="1:5">
      <c r="A79" s="55"/>
      <c r="B79" s="55"/>
      <c r="C79" s="54"/>
      <c r="D79" s="54"/>
      <c r="E79" s="54"/>
    </row>
    <row r="80" spans="1:5">
      <c r="A80" s="55"/>
      <c r="B80" s="55"/>
      <c r="C80" s="54"/>
      <c r="D80" s="54"/>
      <c r="E80" s="54"/>
    </row>
    <row r="81" spans="1:5">
      <c r="A81" s="55"/>
      <c r="B81" s="55"/>
      <c r="C81" s="54"/>
      <c r="D81" s="54"/>
      <c r="E81" s="54"/>
    </row>
    <row r="82" spans="1:5">
      <c r="A82" s="55"/>
      <c r="B82" s="55"/>
      <c r="C82" s="54"/>
      <c r="D82" s="54"/>
      <c r="E82" s="54"/>
    </row>
    <row r="83" spans="1:5">
      <c r="A83" s="55"/>
      <c r="B83" s="55"/>
      <c r="C83" s="54"/>
      <c r="D83" s="54"/>
      <c r="E83" s="54"/>
    </row>
    <row r="84" spans="1:5">
      <c r="A84" s="55"/>
      <c r="B84" s="55"/>
      <c r="C84" s="54"/>
      <c r="D84" s="54"/>
      <c r="E84" s="54"/>
    </row>
    <row r="85" spans="1:5">
      <c r="A85" s="55"/>
      <c r="B85" s="55"/>
      <c r="C85" s="54"/>
      <c r="D85" s="54"/>
      <c r="E85" s="54"/>
    </row>
    <row r="86" spans="1:5">
      <c r="A86" s="55"/>
      <c r="B86" s="55"/>
      <c r="C86" s="54"/>
      <c r="D86" s="54"/>
      <c r="E86" s="54"/>
    </row>
    <row r="87" spans="1:5">
      <c r="A87" s="55"/>
      <c r="B87" s="55"/>
      <c r="C87" s="54"/>
      <c r="D87" s="54"/>
      <c r="E87" s="54"/>
    </row>
    <row r="88" spans="1:5">
      <c r="A88" s="55"/>
      <c r="B88" s="55"/>
      <c r="C88" s="54"/>
      <c r="D88" s="54"/>
      <c r="E88" s="54"/>
    </row>
    <row r="89" spans="1:5">
      <c r="A89" s="55"/>
      <c r="B89" s="55"/>
      <c r="C89" s="54"/>
      <c r="D89" s="54"/>
      <c r="E89" s="54"/>
    </row>
    <row r="90" spans="1:5">
      <c r="A90" s="55"/>
      <c r="B90" s="55"/>
      <c r="C90" s="54"/>
      <c r="D90" s="54"/>
      <c r="E90" s="54"/>
    </row>
    <row r="91" spans="1:5">
      <c r="A91" s="55"/>
      <c r="B91" s="55"/>
      <c r="C91" s="54"/>
      <c r="D91" s="54"/>
      <c r="E91" s="54"/>
    </row>
    <row r="92" spans="1:5">
      <c r="A92" s="55"/>
      <c r="B92" s="55"/>
      <c r="C92" s="54"/>
      <c r="D92" s="54"/>
      <c r="E92" s="54"/>
    </row>
    <row r="93" spans="1:5">
      <c r="A93" s="55"/>
      <c r="B93" s="55"/>
      <c r="C93" s="54"/>
      <c r="D93" s="54"/>
      <c r="E93" s="54"/>
    </row>
    <row r="94" spans="1:5">
      <c r="A94" s="55"/>
      <c r="B94" s="55"/>
      <c r="C94" s="54"/>
      <c r="D94" s="54"/>
      <c r="E94" s="54"/>
    </row>
    <row r="95" spans="1:5">
      <c r="A95" s="55"/>
      <c r="B95" s="55"/>
      <c r="C95" s="54"/>
      <c r="D95" s="54"/>
      <c r="E95" s="54"/>
    </row>
    <row r="96" spans="1:5">
      <c r="A96" s="55"/>
      <c r="B96" s="55"/>
      <c r="C96" s="54"/>
      <c r="D96" s="54"/>
      <c r="E96" s="54"/>
    </row>
    <row r="97" spans="1:5">
      <c r="A97" s="55"/>
      <c r="B97" s="55"/>
      <c r="C97" s="54"/>
      <c r="D97" s="54"/>
      <c r="E97" s="54"/>
    </row>
    <row r="98" spans="1:5">
      <c r="A98" s="55"/>
      <c r="B98" s="55"/>
      <c r="C98" s="54"/>
      <c r="D98" s="54"/>
      <c r="E98" s="54"/>
    </row>
    <row r="99" spans="1:5">
      <c r="A99" s="55"/>
      <c r="B99" s="55"/>
      <c r="C99" s="54"/>
      <c r="D99" s="54"/>
      <c r="E99" s="54"/>
    </row>
    <row r="100" spans="1:5">
      <c r="A100" s="55"/>
      <c r="B100" s="55"/>
      <c r="C100" s="54"/>
      <c r="D100" s="54"/>
      <c r="E100" s="54"/>
    </row>
    <row r="101" spans="1:5">
      <c r="A101" s="55"/>
      <c r="B101" s="55"/>
      <c r="C101" s="54"/>
      <c r="D101" s="54"/>
      <c r="E101" s="54"/>
    </row>
    <row r="102" spans="1:5">
      <c r="A102" s="55"/>
      <c r="B102" s="55"/>
      <c r="C102" s="54"/>
      <c r="D102" s="54"/>
      <c r="E102" s="54"/>
    </row>
    <row r="103" spans="1:5">
      <c r="A103" s="55"/>
      <c r="B103" s="55"/>
      <c r="C103" s="54"/>
      <c r="D103" s="54"/>
      <c r="E103" s="54"/>
    </row>
    <row r="104" spans="1:5">
      <c r="A104" s="55"/>
      <c r="B104" s="55"/>
      <c r="C104" s="54"/>
      <c r="D104" s="54"/>
      <c r="E104" s="54"/>
    </row>
    <row r="105" spans="1:5">
      <c r="A105" s="55"/>
      <c r="B105" s="55"/>
      <c r="C105" s="54"/>
      <c r="D105" s="54"/>
      <c r="E105" s="54"/>
    </row>
    <row r="106" spans="1:5">
      <c r="A106" s="55"/>
      <c r="B106" s="55"/>
      <c r="C106" s="54"/>
      <c r="D106" s="54"/>
      <c r="E106" s="54"/>
    </row>
    <row r="107" spans="1:5">
      <c r="A107" s="55"/>
      <c r="B107" s="55"/>
      <c r="C107" s="54"/>
      <c r="D107" s="54"/>
      <c r="E107" s="54"/>
    </row>
    <row r="108" spans="1:5">
      <c r="A108" s="55"/>
      <c r="B108" s="55"/>
      <c r="C108" s="54"/>
      <c r="D108" s="54"/>
      <c r="E108" s="54"/>
    </row>
    <row r="109" spans="1:5">
      <c r="A109" s="55"/>
      <c r="B109" s="55"/>
      <c r="C109" s="54"/>
      <c r="D109" s="54"/>
      <c r="E109" s="54"/>
    </row>
    <row r="110" spans="1:5">
      <c r="A110" s="55"/>
      <c r="B110" s="55"/>
      <c r="C110" s="54"/>
      <c r="D110" s="54"/>
      <c r="E110" s="54"/>
    </row>
    <row r="111" spans="1:5">
      <c r="A111" s="55"/>
      <c r="B111" s="55"/>
      <c r="C111" s="54"/>
      <c r="D111" s="54"/>
      <c r="E111" s="54"/>
    </row>
    <row r="112" spans="1:5">
      <c r="A112" s="55"/>
      <c r="B112" s="55"/>
      <c r="C112" s="54"/>
      <c r="D112" s="54"/>
      <c r="E112" s="54"/>
    </row>
    <row r="113" spans="1:5">
      <c r="A113" s="55"/>
      <c r="B113" s="55"/>
      <c r="C113" s="54"/>
      <c r="D113" s="54"/>
      <c r="E113" s="54"/>
    </row>
    <row r="114" spans="1:5">
      <c r="A114" s="55"/>
      <c r="B114" s="55"/>
      <c r="C114" s="54"/>
      <c r="D114" s="54"/>
      <c r="E114" s="54"/>
    </row>
    <row r="115" spans="1:5">
      <c r="A115" s="55"/>
      <c r="B115" s="55"/>
      <c r="C115" s="54"/>
      <c r="D115" s="54"/>
      <c r="E115" s="54"/>
    </row>
    <row r="116" spans="1:5">
      <c r="A116" s="55"/>
      <c r="B116" s="55"/>
      <c r="C116" s="54"/>
      <c r="D116" s="54"/>
      <c r="E116" s="54"/>
    </row>
    <row r="117" spans="1:5">
      <c r="A117" s="55"/>
      <c r="B117" s="55"/>
      <c r="C117" s="54"/>
      <c r="D117" s="54"/>
      <c r="E117" s="54"/>
    </row>
    <row r="118" spans="1:5">
      <c r="A118" s="55"/>
      <c r="B118" s="55"/>
      <c r="C118" s="54"/>
      <c r="D118" s="54"/>
      <c r="E118" s="54"/>
    </row>
    <row r="119" spans="1:5">
      <c r="A119" s="55"/>
      <c r="B119" s="55"/>
      <c r="C119" s="54"/>
      <c r="D119" s="54"/>
      <c r="E119" s="54"/>
    </row>
    <row r="120" spans="1:5">
      <c r="A120" s="55"/>
      <c r="B120" s="55"/>
      <c r="C120" s="54"/>
      <c r="D120" s="54"/>
      <c r="E120" s="54"/>
    </row>
    <row r="121" spans="1:5">
      <c r="A121" s="55"/>
      <c r="B121" s="55"/>
      <c r="C121" s="54"/>
      <c r="D121" s="54"/>
      <c r="E121" s="54"/>
    </row>
    <row r="122" spans="1:5">
      <c r="A122" s="55"/>
      <c r="B122" s="55"/>
      <c r="C122" s="54"/>
      <c r="D122" s="54"/>
      <c r="E122" s="54"/>
    </row>
    <row r="123" spans="1:5">
      <c r="A123" s="55"/>
      <c r="B123" s="55"/>
      <c r="C123" s="54"/>
      <c r="D123" s="54"/>
      <c r="E123" s="54"/>
    </row>
    <row r="124" spans="1:5">
      <c r="A124" s="55"/>
      <c r="B124" s="55"/>
      <c r="C124" s="54"/>
      <c r="D124" s="54"/>
      <c r="E124" s="54"/>
    </row>
    <row r="125" spans="1:5">
      <c r="A125" s="55"/>
      <c r="B125" s="55"/>
      <c r="C125" s="54"/>
      <c r="D125" s="54"/>
      <c r="E125" s="54"/>
    </row>
    <row r="126" spans="1:5">
      <c r="A126" s="55"/>
      <c r="B126" s="55"/>
      <c r="C126" s="54"/>
      <c r="D126" s="54"/>
      <c r="E126" s="54"/>
    </row>
    <row r="127" spans="1:5">
      <c r="A127" s="55"/>
      <c r="B127" s="55"/>
      <c r="C127" s="54"/>
      <c r="D127" s="54"/>
      <c r="E127" s="54"/>
    </row>
    <row r="128" spans="1:5">
      <c r="A128" s="55"/>
      <c r="B128" s="55"/>
      <c r="C128" s="54"/>
      <c r="D128" s="54"/>
      <c r="E128" s="54"/>
    </row>
    <row r="129" spans="1:5">
      <c r="A129" s="55"/>
      <c r="B129" s="55"/>
      <c r="C129" s="54"/>
      <c r="D129" s="54"/>
      <c r="E129" s="54"/>
    </row>
    <row r="130" spans="1:5">
      <c r="A130" s="55"/>
      <c r="B130" s="55"/>
      <c r="C130" s="54"/>
      <c r="D130" s="54"/>
      <c r="E130" s="54"/>
    </row>
    <row r="131" spans="1:5">
      <c r="A131" s="55"/>
      <c r="B131" s="55"/>
      <c r="C131" s="54"/>
      <c r="D131" s="54"/>
      <c r="E131" s="54"/>
    </row>
    <row r="132" spans="1:5">
      <c r="A132" s="55"/>
      <c r="B132" s="55"/>
      <c r="C132" s="54"/>
      <c r="D132" s="54"/>
      <c r="E132" s="54"/>
    </row>
    <row r="133" spans="1:5">
      <c r="A133" s="55"/>
      <c r="B133" s="55"/>
      <c r="C133" s="54"/>
      <c r="D133" s="54"/>
      <c r="E133" s="54"/>
    </row>
    <row r="134" spans="1:5">
      <c r="A134" s="55"/>
      <c r="B134" s="55"/>
      <c r="C134" s="54"/>
      <c r="D134" s="54"/>
      <c r="E134" s="54"/>
    </row>
    <row r="135" spans="1:5">
      <c r="A135" s="55"/>
      <c r="B135" s="55"/>
      <c r="C135" s="54"/>
      <c r="D135" s="54"/>
      <c r="E135" s="54"/>
    </row>
    <row r="136" spans="1:5">
      <c r="A136" s="55"/>
      <c r="B136" s="55"/>
      <c r="C136" s="54"/>
      <c r="D136" s="54"/>
      <c r="E136" s="54"/>
    </row>
    <row r="137" spans="1:5">
      <c r="A137" s="55"/>
      <c r="B137" s="55"/>
      <c r="C137" s="54"/>
      <c r="D137" s="54"/>
      <c r="E137" s="54"/>
    </row>
    <row r="138" spans="1:5">
      <c r="A138" s="55"/>
      <c r="B138" s="55"/>
      <c r="C138" s="54"/>
      <c r="D138" s="54"/>
      <c r="E138" s="54"/>
    </row>
    <row r="139" spans="1:5">
      <c r="A139" s="55"/>
      <c r="B139" s="55"/>
      <c r="C139" s="54"/>
      <c r="D139" s="54"/>
      <c r="E139" s="54"/>
    </row>
    <row r="140" spans="1:5">
      <c r="A140" s="55"/>
      <c r="B140" s="55"/>
      <c r="C140" s="54"/>
      <c r="D140" s="54"/>
      <c r="E140" s="54"/>
    </row>
    <row r="141" spans="1:5">
      <c r="A141" s="55"/>
      <c r="B141" s="55"/>
      <c r="C141" s="54"/>
      <c r="D141" s="54"/>
      <c r="E141" s="54"/>
    </row>
    <row r="142" spans="1:5">
      <c r="A142" s="55"/>
      <c r="B142" s="55"/>
      <c r="C142" s="54"/>
      <c r="D142" s="54"/>
      <c r="E142" s="54"/>
    </row>
    <row r="143" spans="1:5">
      <c r="A143" s="55"/>
      <c r="B143" s="55"/>
      <c r="C143" s="54"/>
      <c r="D143" s="54"/>
      <c r="E143" s="54"/>
    </row>
    <row r="144" spans="1:5">
      <c r="A144" s="55"/>
      <c r="B144" s="55"/>
      <c r="C144" s="54"/>
      <c r="D144" s="54"/>
      <c r="E144" s="54"/>
    </row>
    <row r="145" spans="1:5">
      <c r="A145" s="55"/>
      <c r="B145" s="55"/>
      <c r="C145" s="54"/>
      <c r="D145" s="54"/>
      <c r="E145" s="54"/>
    </row>
    <row r="146" spans="1:5">
      <c r="A146" s="55"/>
      <c r="B146" s="55"/>
      <c r="C146" s="54"/>
      <c r="D146" s="54"/>
      <c r="E146" s="54"/>
    </row>
    <row r="147" spans="1:5">
      <c r="A147" s="55"/>
      <c r="B147" s="55"/>
      <c r="C147" s="54"/>
      <c r="D147" s="54"/>
      <c r="E147" s="54"/>
    </row>
    <row r="148" spans="1:5">
      <c r="A148" s="55"/>
      <c r="B148" s="55"/>
      <c r="C148" s="54"/>
      <c r="D148" s="54"/>
      <c r="E148" s="54"/>
    </row>
    <row r="149" spans="1:5">
      <c r="A149" s="55"/>
      <c r="B149" s="55"/>
      <c r="C149" s="54"/>
      <c r="D149" s="54"/>
      <c r="E149" s="54"/>
    </row>
    <row r="150" spans="1:5">
      <c r="A150" s="55"/>
      <c r="B150" s="55"/>
      <c r="C150" s="54"/>
      <c r="D150" s="54"/>
      <c r="E150" s="54"/>
    </row>
    <row r="151" spans="1:5">
      <c r="A151" s="55"/>
      <c r="B151" s="55"/>
      <c r="C151" s="54"/>
      <c r="D151" s="54"/>
      <c r="E151" s="54"/>
    </row>
    <row r="152" spans="1:5">
      <c r="A152" s="55"/>
      <c r="B152" s="55"/>
      <c r="C152" s="54"/>
      <c r="D152" s="54"/>
      <c r="E152" s="54"/>
    </row>
    <row r="153" spans="1:5">
      <c r="A153" s="55"/>
      <c r="B153" s="55"/>
      <c r="C153" s="54"/>
      <c r="D153" s="54"/>
      <c r="E153" s="54"/>
    </row>
    <row r="154" spans="1:5">
      <c r="A154" s="55"/>
      <c r="B154" s="55"/>
      <c r="C154" s="54"/>
      <c r="D154" s="54"/>
      <c r="E154" s="54"/>
    </row>
    <row r="155" spans="1:5">
      <c r="A155" s="55"/>
      <c r="B155" s="55"/>
      <c r="C155" s="54"/>
      <c r="D155" s="54"/>
      <c r="E155" s="54"/>
    </row>
    <row r="156" spans="1:5">
      <c r="A156" s="55"/>
      <c r="B156" s="55"/>
      <c r="C156" s="54"/>
      <c r="D156" s="54"/>
      <c r="E156" s="54"/>
    </row>
    <row r="157" spans="1:5">
      <c r="A157" s="55"/>
      <c r="B157" s="55"/>
      <c r="C157" s="54"/>
      <c r="D157" s="54"/>
      <c r="E157" s="54"/>
    </row>
    <row r="158" spans="1:5">
      <c r="A158" s="55"/>
      <c r="B158" s="55"/>
      <c r="C158" s="54"/>
      <c r="D158" s="54"/>
      <c r="E158" s="54"/>
    </row>
    <row r="159" spans="1:5">
      <c r="A159" s="55"/>
      <c r="B159" s="55"/>
      <c r="C159" s="54"/>
      <c r="D159" s="54"/>
      <c r="E159" s="54"/>
    </row>
    <row r="160" spans="1:5">
      <c r="A160" s="55"/>
      <c r="B160" s="55"/>
      <c r="C160" s="54"/>
      <c r="D160" s="54"/>
      <c r="E160" s="54"/>
    </row>
    <row r="161" spans="1:5">
      <c r="A161" s="55"/>
      <c r="B161" s="55"/>
      <c r="C161" s="54"/>
      <c r="D161" s="54"/>
      <c r="E161" s="54"/>
    </row>
    <row r="162" spans="1:5">
      <c r="A162" s="55"/>
      <c r="B162" s="55"/>
      <c r="C162" s="54"/>
      <c r="D162" s="54"/>
      <c r="E162" s="54"/>
    </row>
    <row r="163" spans="1:5">
      <c r="A163" s="55"/>
      <c r="B163" s="55"/>
      <c r="C163" s="54"/>
      <c r="D163" s="54"/>
      <c r="E163" s="54"/>
    </row>
    <row r="164" spans="1:5">
      <c r="A164" s="55"/>
      <c r="B164" s="55"/>
      <c r="C164" s="54"/>
      <c r="D164" s="54"/>
      <c r="E164" s="54"/>
    </row>
    <row r="165" spans="1:5">
      <c r="A165" s="55"/>
      <c r="B165" s="55"/>
      <c r="C165" s="54"/>
      <c r="D165" s="54"/>
      <c r="E165" s="54"/>
    </row>
    <row r="166" spans="1:5">
      <c r="A166" s="55"/>
      <c r="B166" s="55"/>
      <c r="C166" s="54"/>
      <c r="D166" s="54"/>
      <c r="E166" s="54"/>
    </row>
    <row r="167" spans="1:5">
      <c r="A167" s="55"/>
      <c r="B167" s="55"/>
      <c r="C167" s="54"/>
      <c r="D167" s="54"/>
      <c r="E167" s="54"/>
    </row>
    <row r="168" spans="1:5">
      <c r="A168" s="55"/>
      <c r="B168" s="55"/>
      <c r="C168" s="54"/>
      <c r="D168" s="54"/>
      <c r="E168" s="54"/>
    </row>
    <row r="169" spans="1:5">
      <c r="A169" s="55"/>
      <c r="B169" s="55"/>
      <c r="C169" s="54"/>
      <c r="D169" s="54"/>
      <c r="E169" s="54"/>
    </row>
    <row r="170" spans="1:5">
      <c r="A170" s="55"/>
      <c r="B170" s="55"/>
      <c r="C170" s="54"/>
      <c r="D170" s="54"/>
      <c r="E170" s="54"/>
    </row>
    <row r="171" spans="1:5">
      <c r="A171" s="55"/>
      <c r="B171" s="55"/>
      <c r="C171" s="54"/>
      <c r="D171" s="54"/>
      <c r="E171" s="54"/>
    </row>
    <row r="172" spans="1:5">
      <c r="A172" s="55"/>
      <c r="B172" s="55"/>
      <c r="C172" s="54"/>
      <c r="D172" s="54"/>
      <c r="E172" s="54"/>
    </row>
    <row r="173" spans="1:5">
      <c r="C173" s="54"/>
      <c r="D173" s="54"/>
      <c r="E173" s="54"/>
    </row>
    <row r="174" spans="1:5">
      <c r="C174" s="54"/>
      <c r="D174" s="54"/>
      <c r="E174" s="54"/>
    </row>
  </sheetData>
  <mergeCells count="4">
    <mergeCell ref="A2:E2"/>
    <mergeCell ref="A3:E3"/>
    <mergeCell ref="A4:E4"/>
    <mergeCell ref="A6:D6"/>
  </mergeCells>
  <printOptions horizontalCentered="1"/>
  <pageMargins left="0.35433070866141736" right="0.35433070866141736" top="0.19685039370078741" bottom="0.19685039370078741"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7"/>
  <sheetViews>
    <sheetView zoomScaleNormal="100" workbookViewId="0">
      <selection sqref="A1:P1"/>
    </sheetView>
  </sheetViews>
  <sheetFormatPr defaultColWidth="9.140625" defaultRowHeight="12.75"/>
  <cols>
    <col min="1" max="1" width="7.7109375" style="8" customWidth="1"/>
    <col min="2" max="2" width="31.85546875" style="8" customWidth="1"/>
    <col min="3" max="3" width="11.5703125" style="8" customWidth="1"/>
    <col min="4" max="15" width="13.7109375" style="8" customWidth="1"/>
    <col min="16" max="16" width="12.140625" style="8" customWidth="1"/>
    <col min="17" max="16384" width="9.140625" style="8"/>
  </cols>
  <sheetData>
    <row r="1" spans="1:16">
      <c r="A1" s="178" t="s">
        <v>30</v>
      </c>
      <c r="B1" s="178"/>
      <c r="C1" s="178"/>
      <c r="D1" s="178"/>
      <c r="E1" s="178"/>
      <c r="F1" s="178"/>
      <c r="G1" s="178"/>
      <c r="H1" s="178"/>
      <c r="I1" s="178"/>
      <c r="J1" s="178"/>
      <c r="K1" s="178"/>
      <c r="L1" s="178"/>
      <c r="M1" s="178"/>
      <c r="N1" s="178"/>
      <c r="O1" s="178"/>
      <c r="P1" s="178"/>
    </row>
    <row r="2" spans="1:16" s="10" customFormat="1" ht="12.75" customHeight="1">
      <c r="A2" s="179" t="s">
        <v>768</v>
      </c>
      <c r="B2" s="179"/>
      <c r="C2" s="179"/>
      <c r="D2" s="179"/>
      <c r="E2" s="179"/>
      <c r="F2" s="179"/>
      <c r="G2" s="179"/>
      <c r="H2" s="179"/>
      <c r="I2" s="179"/>
      <c r="J2" s="179"/>
      <c r="K2" s="179"/>
      <c r="L2" s="179"/>
      <c r="M2" s="179"/>
      <c r="N2" s="179"/>
      <c r="O2" s="179"/>
      <c r="P2" s="179"/>
    </row>
    <row r="3" spans="1:16" s="10" customFormat="1">
      <c r="A3" s="12"/>
      <c r="B3" s="12"/>
      <c r="C3" s="12"/>
      <c r="D3" s="12"/>
    </row>
    <row r="4" spans="1:16" s="10" customFormat="1" ht="13.5" thickBot="1">
      <c r="A4" s="11"/>
      <c r="B4" s="11"/>
      <c r="C4" s="11"/>
      <c r="D4" s="11"/>
    </row>
    <row r="5" spans="1:16" s="10" customFormat="1" ht="15" customHeight="1">
      <c r="A5" s="180" t="s">
        <v>31</v>
      </c>
      <c r="B5" s="182" t="s">
        <v>32</v>
      </c>
      <c r="C5" s="176" t="s">
        <v>33</v>
      </c>
      <c r="D5" s="176" t="s">
        <v>855</v>
      </c>
      <c r="E5" s="176" t="s">
        <v>856</v>
      </c>
      <c r="F5" s="176" t="s">
        <v>857</v>
      </c>
      <c r="G5" s="176" t="s">
        <v>858</v>
      </c>
      <c r="H5" s="176" t="s">
        <v>859</v>
      </c>
      <c r="I5" s="176" t="s">
        <v>860</v>
      </c>
      <c r="J5" s="176" t="s">
        <v>861</v>
      </c>
      <c r="K5" s="176" t="s">
        <v>862</v>
      </c>
      <c r="L5" s="176" t="s">
        <v>863</v>
      </c>
      <c r="M5" s="176" t="s">
        <v>864</v>
      </c>
      <c r="N5" s="176" t="s">
        <v>865</v>
      </c>
      <c r="O5" s="176" t="s">
        <v>866</v>
      </c>
      <c r="P5" s="176" t="s">
        <v>867</v>
      </c>
    </row>
    <row r="6" spans="1:16" s="10" customFormat="1" ht="13.5" thickBot="1">
      <c r="A6" s="181"/>
      <c r="B6" s="183"/>
      <c r="C6" s="177"/>
      <c r="D6" s="177"/>
      <c r="E6" s="177"/>
      <c r="F6" s="177"/>
      <c r="G6" s="177"/>
      <c r="H6" s="177"/>
      <c r="I6" s="177"/>
      <c r="J6" s="177"/>
      <c r="K6" s="177"/>
      <c r="L6" s="177"/>
      <c r="M6" s="177"/>
      <c r="N6" s="177"/>
      <c r="O6" s="177"/>
      <c r="P6" s="177"/>
    </row>
    <row r="7" spans="1:16" s="10" customFormat="1" ht="25.5">
      <c r="A7" s="18">
        <v>1</v>
      </c>
      <c r="B7" s="19" t="s">
        <v>34</v>
      </c>
      <c r="C7" s="20" t="s">
        <v>109</v>
      </c>
      <c r="D7" s="21">
        <f t="shared" ref="D7:P7" si="0">D12+D8</f>
        <v>14571.387000000001</v>
      </c>
      <c r="E7" s="21">
        <f t="shared" ref="E7:O7" si="1">E12+E8</f>
        <v>14356.811000000002</v>
      </c>
      <c r="F7" s="21">
        <f t="shared" si="1"/>
        <v>0</v>
      </c>
      <c r="G7" s="21">
        <f t="shared" si="1"/>
        <v>0</v>
      </c>
      <c r="H7" s="21">
        <f t="shared" si="1"/>
        <v>0</v>
      </c>
      <c r="I7" s="21">
        <f t="shared" si="1"/>
        <v>0</v>
      </c>
      <c r="J7" s="21">
        <f t="shared" si="1"/>
        <v>0</v>
      </c>
      <c r="K7" s="21">
        <f t="shared" si="1"/>
        <v>0</v>
      </c>
      <c r="L7" s="21">
        <f t="shared" si="1"/>
        <v>0</v>
      </c>
      <c r="M7" s="21">
        <f t="shared" si="1"/>
        <v>0</v>
      </c>
      <c r="N7" s="21">
        <f t="shared" si="1"/>
        <v>0</v>
      </c>
      <c r="O7" s="21">
        <f t="shared" si="1"/>
        <v>0</v>
      </c>
      <c r="P7" s="21">
        <f t="shared" si="0"/>
        <v>28928.198</v>
      </c>
    </row>
    <row r="8" spans="1:16" s="10" customFormat="1">
      <c r="A8" s="22">
        <v>2</v>
      </c>
      <c r="B8" s="23" t="s">
        <v>46</v>
      </c>
      <c r="C8" s="14" t="s">
        <v>109</v>
      </c>
      <c r="D8" s="24">
        <f t="shared" ref="D8:O8" si="2">D9+D10</f>
        <v>70.58</v>
      </c>
      <c r="E8" s="24">
        <f t="shared" si="2"/>
        <v>70.265000000000001</v>
      </c>
      <c r="F8" s="24">
        <f t="shared" si="2"/>
        <v>0</v>
      </c>
      <c r="G8" s="24">
        <f t="shared" si="2"/>
        <v>0</v>
      </c>
      <c r="H8" s="24">
        <f t="shared" si="2"/>
        <v>0</v>
      </c>
      <c r="I8" s="24">
        <f t="shared" si="2"/>
        <v>0</v>
      </c>
      <c r="J8" s="24">
        <f t="shared" si="2"/>
        <v>0</v>
      </c>
      <c r="K8" s="24">
        <f t="shared" si="2"/>
        <v>0</v>
      </c>
      <c r="L8" s="24">
        <f t="shared" si="2"/>
        <v>0</v>
      </c>
      <c r="M8" s="24">
        <f t="shared" si="2"/>
        <v>0</v>
      </c>
      <c r="N8" s="24">
        <f t="shared" si="2"/>
        <v>0</v>
      </c>
      <c r="O8" s="24">
        <f t="shared" si="2"/>
        <v>0</v>
      </c>
      <c r="P8" s="24">
        <f t="shared" ref="P8" si="3">P9+P10</f>
        <v>140.845</v>
      </c>
    </row>
    <row r="9" spans="1:16" s="10" customFormat="1">
      <c r="A9" s="25" t="s">
        <v>47</v>
      </c>
      <c r="B9" s="26" t="s">
        <v>112</v>
      </c>
      <c r="C9" s="14" t="s">
        <v>109</v>
      </c>
      <c r="D9" s="24">
        <v>70.573999999999998</v>
      </c>
      <c r="E9" s="24">
        <v>70.259</v>
      </c>
      <c r="F9" s="24"/>
      <c r="G9" s="24"/>
      <c r="H9" s="24"/>
      <c r="I9" s="24"/>
      <c r="J9" s="24"/>
      <c r="K9" s="24"/>
      <c r="L9" s="24"/>
      <c r="M9" s="24"/>
      <c r="N9" s="24"/>
      <c r="O9" s="24"/>
      <c r="P9" s="24">
        <f>SUM(D9:O9)</f>
        <v>140.833</v>
      </c>
    </row>
    <row r="10" spans="1:16" s="10" customFormat="1">
      <c r="A10" s="25" t="s">
        <v>48</v>
      </c>
      <c r="B10" s="26" t="s">
        <v>49</v>
      </c>
      <c r="C10" s="14" t="s">
        <v>109</v>
      </c>
      <c r="D10" s="24">
        <v>6.0000000000000001E-3</v>
      </c>
      <c r="E10" s="24">
        <v>6.0000000000000001E-3</v>
      </c>
      <c r="F10" s="24"/>
      <c r="G10" s="24"/>
      <c r="H10" s="24"/>
      <c r="I10" s="24"/>
      <c r="J10" s="24"/>
      <c r="K10" s="24"/>
      <c r="L10" s="24"/>
      <c r="M10" s="24"/>
      <c r="N10" s="24"/>
      <c r="O10" s="24"/>
      <c r="P10" s="24">
        <f>SUM(D10:O10)</f>
        <v>1.2E-2</v>
      </c>
    </row>
    <row r="11" spans="1:16" s="10" customFormat="1">
      <c r="A11" s="25">
        <v>3</v>
      </c>
      <c r="B11" s="26" t="s">
        <v>50</v>
      </c>
      <c r="C11" s="14" t="s">
        <v>51</v>
      </c>
      <c r="D11" s="27">
        <f t="shared" ref="D11:O11" si="4">D8/D7%</f>
        <v>0.48437393090994008</v>
      </c>
      <c r="E11" s="27">
        <f t="shared" si="4"/>
        <v>0.48941927284548076</v>
      </c>
      <c r="F11" s="27" t="e">
        <f t="shared" si="4"/>
        <v>#DIV/0!</v>
      </c>
      <c r="G11" s="27" t="e">
        <f t="shared" si="4"/>
        <v>#DIV/0!</v>
      </c>
      <c r="H11" s="27" t="e">
        <f t="shared" si="4"/>
        <v>#DIV/0!</v>
      </c>
      <c r="I11" s="27" t="e">
        <f t="shared" si="4"/>
        <v>#DIV/0!</v>
      </c>
      <c r="J11" s="27" t="e">
        <f t="shared" si="4"/>
        <v>#DIV/0!</v>
      </c>
      <c r="K11" s="27" t="e">
        <f t="shared" si="4"/>
        <v>#DIV/0!</v>
      </c>
      <c r="L11" s="27" t="e">
        <f t="shared" si="4"/>
        <v>#DIV/0!</v>
      </c>
      <c r="M11" s="27" t="e">
        <f t="shared" si="4"/>
        <v>#DIV/0!</v>
      </c>
      <c r="N11" s="27" t="e">
        <f t="shared" si="4"/>
        <v>#DIV/0!</v>
      </c>
      <c r="O11" s="27" t="e">
        <f t="shared" si="4"/>
        <v>#DIV/0!</v>
      </c>
      <c r="P11" s="27">
        <f t="shared" ref="P11" si="5">P8/P7%</f>
        <v>0.48687788987063768</v>
      </c>
    </row>
    <row r="12" spans="1:16" s="10" customFormat="1" ht="38.25">
      <c r="A12" s="25" t="s">
        <v>52</v>
      </c>
      <c r="B12" s="23" t="s">
        <v>44</v>
      </c>
      <c r="C12" s="14" t="s">
        <v>109</v>
      </c>
      <c r="D12" s="24">
        <f t="shared" ref="D12:O12" si="6">D14+D17+D21+D28</f>
        <v>14500.807000000001</v>
      </c>
      <c r="E12" s="24">
        <f t="shared" si="6"/>
        <v>14286.546000000002</v>
      </c>
      <c r="F12" s="24">
        <f t="shared" si="6"/>
        <v>0</v>
      </c>
      <c r="G12" s="24">
        <f t="shared" si="6"/>
        <v>0</v>
      </c>
      <c r="H12" s="24">
        <f t="shared" si="6"/>
        <v>0</v>
      </c>
      <c r="I12" s="24">
        <f t="shared" si="6"/>
        <v>0</v>
      </c>
      <c r="J12" s="24">
        <f t="shared" si="6"/>
        <v>0</v>
      </c>
      <c r="K12" s="24">
        <f t="shared" si="6"/>
        <v>0</v>
      </c>
      <c r="L12" s="24">
        <f t="shared" si="6"/>
        <v>0</v>
      </c>
      <c r="M12" s="24">
        <f t="shared" si="6"/>
        <v>0</v>
      </c>
      <c r="N12" s="24">
        <f t="shared" si="6"/>
        <v>0</v>
      </c>
      <c r="O12" s="24">
        <f t="shared" si="6"/>
        <v>0</v>
      </c>
      <c r="P12" s="24">
        <f>P14+P17+P21+P28</f>
        <v>28787.352999999999</v>
      </c>
    </row>
    <row r="13" spans="1:16" s="10" customFormat="1">
      <c r="A13" s="25" t="s">
        <v>53</v>
      </c>
      <c r="B13" s="23" t="s">
        <v>39</v>
      </c>
      <c r="C13" s="15"/>
      <c r="D13" s="28"/>
      <c r="E13" s="28"/>
      <c r="F13" s="28"/>
      <c r="G13" s="28"/>
      <c r="H13" s="28"/>
      <c r="I13" s="28"/>
      <c r="J13" s="28"/>
      <c r="K13" s="28"/>
      <c r="L13" s="28"/>
      <c r="M13" s="28"/>
      <c r="N13" s="28"/>
      <c r="O13" s="28"/>
      <c r="P13" s="28"/>
    </row>
    <row r="14" spans="1:16" s="10" customFormat="1">
      <c r="A14" s="82" t="s">
        <v>55</v>
      </c>
      <c r="B14" s="23" t="s">
        <v>113</v>
      </c>
      <c r="C14" s="15"/>
      <c r="D14" s="24">
        <f t="shared" ref="D14:O14" si="7">SUM(D15:D16)</f>
        <v>1233.4109999999998</v>
      </c>
      <c r="E14" s="24">
        <f t="shared" si="7"/>
        <v>1094.6079999999999</v>
      </c>
      <c r="F14" s="24">
        <f t="shared" si="7"/>
        <v>0</v>
      </c>
      <c r="G14" s="24">
        <f t="shared" si="7"/>
        <v>0</v>
      </c>
      <c r="H14" s="24">
        <f t="shared" si="7"/>
        <v>0</v>
      </c>
      <c r="I14" s="24">
        <f t="shared" si="7"/>
        <v>0</v>
      </c>
      <c r="J14" s="24">
        <f t="shared" si="7"/>
        <v>0</v>
      </c>
      <c r="K14" s="24">
        <f t="shared" si="7"/>
        <v>0</v>
      </c>
      <c r="L14" s="24">
        <f t="shared" si="7"/>
        <v>0</v>
      </c>
      <c r="M14" s="24">
        <f t="shared" si="7"/>
        <v>0</v>
      </c>
      <c r="N14" s="24">
        <f t="shared" si="7"/>
        <v>0</v>
      </c>
      <c r="O14" s="24">
        <f t="shared" si="7"/>
        <v>0</v>
      </c>
      <c r="P14" s="24">
        <f t="shared" ref="P14" si="8">SUM(P15:P16)</f>
        <v>2328.0189999999998</v>
      </c>
    </row>
    <row r="15" spans="1:16" s="10" customFormat="1">
      <c r="A15" s="59"/>
      <c r="B15" s="29" t="s">
        <v>846</v>
      </c>
      <c r="C15" s="14" t="s">
        <v>109</v>
      </c>
      <c r="D15" s="24">
        <v>1209.7049999999999</v>
      </c>
      <c r="E15" s="24">
        <v>1075</v>
      </c>
      <c r="F15" s="24"/>
      <c r="G15" s="24"/>
      <c r="H15" s="24"/>
      <c r="I15" s="24"/>
      <c r="J15" s="24"/>
      <c r="K15" s="24"/>
      <c r="L15" s="24"/>
      <c r="M15" s="24"/>
      <c r="N15" s="24"/>
      <c r="O15" s="24"/>
      <c r="P15" s="24">
        <f>SUM(D15:O15)</f>
        <v>2284.7049999999999</v>
      </c>
    </row>
    <row r="16" spans="1:16" s="10" customFormat="1">
      <c r="A16" s="30"/>
      <c r="B16" s="29" t="s">
        <v>847</v>
      </c>
      <c r="C16" s="14" t="s">
        <v>109</v>
      </c>
      <c r="D16" s="24">
        <v>23.706</v>
      </c>
      <c r="E16" s="24">
        <v>19.608000000000001</v>
      </c>
      <c r="F16" s="24"/>
      <c r="G16" s="24"/>
      <c r="H16" s="24"/>
      <c r="I16" s="24"/>
      <c r="J16" s="24"/>
      <c r="K16" s="24"/>
      <c r="L16" s="24"/>
      <c r="M16" s="24"/>
      <c r="N16" s="24"/>
      <c r="O16" s="24"/>
      <c r="P16" s="24">
        <f>SUM(D16:O16)</f>
        <v>43.314</v>
      </c>
    </row>
    <row r="17" spans="1:16" s="10" customFormat="1">
      <c r="A17" s="82" t="s">
        <v>56</v>
      </c>
      <c r="B17" s="23" t="s">
        <v>40</v>
      </c>
      <c r="C17" s="15"/>
      <c r="D17" s="24">
        <f t="shared" ref="D17:O17" si="9">SUM(D18:D19)</f>
        <v>4830.5820000000003</v>
      </c>
      <c r="E17" s="24">
        <f t="shared" si="9"/>
        <v>4295.2940000000008</v>
      </c>
      <c r="F17" s="24">
        <f t="shared" si="9"/>
        <v>0</v>
      </c>
      <c r="G17" s="24">
        <f t="shared" si="9"/>
        <v>0</v>
      </c>
      <c r="H17" s="24">
        <f t="shared" si="9"/>
        <v>0</v>
      </c>
      <c r="I17" s="24">
        <f t="shared" si="9"/>
        <v>0</v>
      </c>
      <c r="J17" s="24">
        <f t="shared" si="9"/>
        <v>0</v>
      </c>
      <c r="K17" s="24">
        <f t="shared" si="9"/>
        <v>0</v>
      </c>
      <c r="L17" s="24">
        <f t="shared" si="9"/>
        <v>0</v>
      </c>
      <c r="M17" s="24">
        <f t="shared" si="9"/>
        <v>0</v>
      </c>
      <c r="N17" s="24">
        <f t="shared" si="9"/>
        <v>0</v>
      </c>
      <c r="O17" s="24">
        <f t="shared" si="9"/>
        <v>0</v>
      </c>
      <c r="P17" s="24">
        <f t="shared" ref="P17" si="10">SUM(P18:P19)</f>
        <v>9125.8760000000002</v>
      </c>
    </row>
    <row r="18" spans="1:16" s="10" customFormat="1">
      <c r="A18" s="59"/>
      <c r="B18" s="29" t="s">
        <v>848</v>
      </c>
      <c r="C18" s="14" t="s">
        <v>109</v>
      </c>
      <c r="D18" s="24">
        <v>4684.2110000000002</v>
      </c>
      <c r="E18" s="24">
        <v>4165.2160000000003</v>
      </c>
      <c r="F18" s="24"/>
      <c r="G18" s="24"/>
      <c r="H18" s="24"/>
      <c r="I18" s="24"/>
      <c r="J18" s="24"/>
      <c r="K18" s="24"/>
      <c r="L18" s="24"/>
      <c r="M18" s="24"/>
      <c r="N18" s="24"/>
      <c r="O18" s="24"/>
      <c r="P18" s="24">
        <f>SUM(D18:O18)</f>
        <v>8849.4269999999997</v>
      </c>
    </row>
    <row r="19" spans="1:16" s="10" customFormat="1">
      <c r="A19" s="30"/>
      <c r="B19" s="29" t="s">
        <v>849</v>
      </c>
      <c r="C19" s="14" t="s">
        <v>109</v>
      </c>
      <c r="D19" s="24">
        <v>146.37100000000001</v>
      </c>
      <c r="E19" s="24">
        <v>130.078</v>
      </c>
      <c r="F19" s="24"/>
      <c r="G19" s="24"/>
      <c r="H19" s="24"/>
      <c r="I19" s="24"/>
      <c r="J19" s="24"/>
      <c r="K19" s="24"/>
      <c r="L19" s="24"/>
      <c r="M19" s="24"/>
      <c r="N19" s="24"/>
      <c r="O19" s="24"/>
      <c r="P19" s="24">
        <f>SUM(D19:O19)</f>
        <v>276.44900000000001</v>
      </c>
    </row>
    <row r="20" spans="1:16" s="10" customFormat="1">
      <c r="A20" s="25" t="s">
        <v>54</v>
      </c>
      <c r="B20" s="23" t="s">
        <v>41</v>
      </c>
      <c r="C20" s="15"/>
      <c r="D20" s="28"/>
      <c r="E20" s="28"/>
      <c r="F20" s="28"/>
      <c r="G20" s="28"/>
      <c r="H20" s="28"/>
      <c r="I20" s="28"/>
      <c r="J20" s="28"/>
      <c r="K20" s="28"/>
      <c r="L20" s="28"/>
      <c r="M20" s="28"/>
      <c r="N20" s="28"/>
      <c r="O20" s="28"/>
      <c r="P20" s="28"/>
    </row>
    <row r="21" spans="1:16" s="10" customFormat="1">
      <c r="A21" s="82" t="s">
        <v>57</v>
      </c>
      <c r="B21" s="26" t="s">
        <v>45</v>
      </c>
      <c r="C21" s="14" t="s">
        <v>109</v>
      </c>
      <c r="D21" s="24">
        <f t="shared" ref="D21:O21" si="11">SUM(D22:D26)</f>
        <v>6827.2920000000004</v>
      </c>
      <c r="E21" s="24">
        <f t="shared" si="11"/>
        <v>7215.1100000000006</v>
      </c>
      <c r="F21" s="24">
        <f t="shared" si="11"/>
        <v>0</v>
      </c>
      <c r="G21" s="24">
        <f t="shared" si="11"/>
        <v>0</v>
      </c>
      <c r="H21" s="24">
        <f t="shared" si="11"/>
        <v>0</v>
      </c>
      <c r="I21" s="24">
        <f t="shared" si="11"/>
        <v>0</v>
      </c>
      <c r="J21" s="24">
        <f t="shared" si="11"/>
        <v>0</v>
      </c>
      <c r="K21" s="24">
        <f t="shared" si="11"/>
        <v>0</v>
      </c>
      <c r="L21" s="24">
        <f t="shared" si="11"/>
        <v>0</v>
      </c>
      <c r="M21" s="24">
        <f t="shared" si="11"/>
        <v>0</v>
      </c>
      <c r="N21" s="24">
        <f t="shared" si="11"/>
        <v>0</v>
      </c>
      <c r="O21" s="24">
        <f t="shared" si="11"/>
        <v>0</v>
      </c>
      <c r="P21" s="24">
        <f>SUM(P22:P26)</f>
        <v>14042.402</v>
      </c>
    </row>
    <row r="22" spans="1:16" s="10" customFormat="1">
      <c r="A22" s="59"/>
      <c r="B22" s="29" t="s">
        <v>850</v>
      </c>
      <c r="C22" s="14" t="s">
        <v>109</v>
      </c>
      <c r="D22" s="24">
        <v>6191.9110000000001</v>
      </c>
      <c r="E22" s="24">
        <v>7139.2140000000009</v>
      </c>
      <c r="F22" s="24"/>
      <c r="G22" s="24"/>
      <c r="H22" s="24"/>
      <c r="I22" s="24"/>
      <c r="J22" s="24"/>
      <c r="K22" s="24"/>
      <c r="L22" s="24"/>
      <c r="M22" s="24"/>
      <c r="N22" s="24"/>
      <c r="O22" s="24"/>
      <c r="P22" s="24">
        <f>SUM(D22:O22)</f>
        <v>13331.125</v>
      </c>
    </row>
    <row r="23" spans="1:16" s="10" customFormat="1">
      <c r="A23" s="59"/>
      <c r="B23" s="29" t="s">
        <v>848</v>
      </c>
      <c r="C23" s="14" t="s">
        <v>109</v>
      </c>
      <c r="D23" s="24">
        <v>615.53200000000004</v>
      </c>
      <c r="E23" s="24">
        <v>62.006</v>
      </c>
      <c r="F23" s="24"/>
      <c r="G23" s="24"/>
      <c r="H23" s="24"/>
      <c r="I23" s="24"/>
      <c r="J23" s="24"/>
      <c r="K23" s="24"/>
      <c r="L23" s="24"/>
      <c r="M23" s="24"/>
      <c r="N23" s="24"/>
      <c r="O23" s="24"/>
      <c r="P23" s="24">
        <f>SUM(D23:O23)</f>
        <v>677.53800000000001</v>
      </c>
    </row>
    <row r="24" spans="1:16" s="10" customFormat="1">
      <c r="A24" s="59"/>
      <c r="B24" s="29" t="s">
        <v>849</v>
      </c>
      <c r="C24" s="14" t="s">
        <v>109</v>
      </c>
      <c r="D24" s="24">
        <v>17.702000000000002</v>
      </c>
      <c r="E24" s="24">
        <v>11.615</v>
      </c>
      <c r="F24" s="24"/>
      <c r="G24" s="24"/>
      <c r="H24" s="24"/>
      <c r="I24" s="24"/>
      <c r="J24" s="24"/>
      <c r="K24" s="24"/>
      <c r="L24" s="24"/>
      <c r="M24" s="24"/>
      <c r="N24" s="24"/>
      <c r="O24" s="24"/>
      <c r="P24" s="24">
        <f>SUM(D24:O24)</f>
        <v>29.317</v>
      </c>
    </row>
    <row r="25" spans="1:16" s="10" customFormat="1">
      <c r="A25" s="59"/>
      <c r="B25" s="29" t="s">
        <v>851</v>
      </c>
      <c r="C25" s="14" t="s">
        <v>109</v>
      </c>
      <c r="D25" s="24">
        <v>1.9</v>
      </c>
      <c r="E25" s="24">
        <v>2</v>
      </c>
      <c r="F25" s="24"/>
      <c r="G25" s="24"/>
      <c r="H25" s="24"/>
      <c r="I25" s="24"/>
      <c r="J25" s="24"/>
      <c r="K25" s="24"/>
      <c r="L25" s="24"/>
      <c r="M25" s="24"/>
      <c r="N25" s="24"/>
      <c r="O25" s="24"/>
      <c r="P25" s="24">
        <f>SUM(D25:O25)</f>
        <v>3.9</v>
      </c>
    </row>
    <row r="26" spans="1:16" s="10" customFormat="1">
      <c r="A26" s="30"/>
      <c r="B26" s="29" t="s">
        <v>868</v>
      </c>
      <c r="C26" s="14" t="s">
        <v>109</v>
      </c>
      <c r="D26" s="24">
        <v>0.247</v>
      </c>
      <c r="E26" s="24">
        <v>0.27500000000000002</v>
      </c>
      <c r="F26" s="24"/>
      <c r="G26" s="24"/>
      <c r="H26" s="24"/>
      <c r="I26" s="24"/>
      <c r="J26" s="24"/>
      <c r="K26" s="24"/>
      <c r="L26" s="24"/>
      <c r="M26" s="24"/>
      <c r="N26" s="24"/>
      <c r="O26" s="24"/>
      <c r="P26" s="24">
        <f>SUM(D26:O26)</f>
        <v>0.52200000000000002</v>
      </c>
    </row>
    <row r="27" spans="1:16" s="10" customFormat="1" ht="25.5">
      <c r="A27" s="82" t="s">
        <v>58</v>
      </c>
      <c r="B27" s="23" t="s">
        <v>42</v>
      </c>
      <c r="C27" s="15"/>
      <c r="D27" s="24"/>
      <c r="E27" s="24"/>
      <c r="F27" s="24"/>
      <c r="G27" s="24"/>
      <c r="H27" s="24"/>
      <c r="I27" s="24"/>
      <c r="J27" s="24"/>
      <c r="K27" s="24"/>
      <c r="L27" s="24"/>
      <c r="M27" s="24"/>
      <c r="N27" s="24"/>
      <c r="O27" s="24"/>
      <c r="P27" s="24"/>
    </row>
    <row r="28" spans="1:16" s="10" customFormat="1">
      <c r="A28" s="30"/>
      <c r="B28" s="29" t="s">
        <v>43</v>
      </c>
      <c r="C28" s="14" t="s">
        <v>109</v>
      </c>
      <c r="D28" s="24">
        <v>1609.5219999999999</v>
      </c>
      <c r="E28" s="24">
        <v>1681.5340000000001</v>
      </c>
      <c r="F28" s="24"/>
      <c r="G28" s="24"/>
      <c r="H28" s="24"/>
      <c r="I28" s="24"/>
      <c r="J28" s="24"/>
      <c r="K28" s="24"/>
      <c r="L28" s="24"/>
      <c r="M28" s="24"/>
      <c r="N28" s="24"/>
      <c r="O28" s="24"/>
      <c r="P28" s="24">
        <f>SUM(D28:O28)</f>
        <v>3291.056</v>
      </c>
    </row>
    <row r="29" spans="1:16" s="10" customFormat="1" ht="25.5">
      <c r="A29" s="22">
        <v>5</v>
      </c>
      <c r="B29" s="23" t="s">
        <v>37</v>
      </c>
      <c r="C29" s="15" t="s">
        <v>38</v>
      </c>
      <c r="D29" s="13">
        <f t="shared" ref="D29:O29" si="12">D30+D31</f>
        <v>335080.18795999995</v>
      </c>
      <c r="E29" s="13">
        <f t="shared" si="12"/>
        <v>333584.71285999997</v>
      </c>
      <c r="F29" s="13">
        <f t="shared" si="12"/>
        <v>0</v>
      </c>
      <c r="G29" s="13">
        <f t="shared" si="12"/>
        <v>0</v>
      </c>
      <c r="H29" s="13">
        <f t="shared" si="12"/>
        <v>0</v>
      </c>
      <c r="I29" s="13">
        <f t="shared" si="12"/>
        <v>0</v>
      </c>
      <c r="J29" s="13">
        <f t="shared" si="12"/>
        <v>0</v>
      </c>
      <c r="K29" s="13">
        <f t="shared" si="12"/>
        <v>0</v>
      </c>
      <c r="L29" s="13">
        <f t="shared" si="12"/>
        <v>0</v>
      </c>
      <c r="M29" s="13">
        <f t="shared" si="12"/>
        <v>0</v>
      </c>
      <c r="N29" s="13">
        <f t="shared" si="12"/>
        <v>0</v>
      </c>
      <c r="O29" s="13">
        <f t="shared" si="12"/>
        <v>0</v>
      </c>
      <c r="P29" s="13">
        <f t="shared" ref="P29" si="13">P30+P31</f>
        <v>668664.90081999998</v>
      </c>
    </row>
    <row r="30" spans="1:16" s="10" customFormat="1">
      <c r="A30" s="22" t="s">
        <v>59</v>
      </c>
      <c r="B30" s="23" t="s">
        <v>35</v>
      </c>
      <c r="C30" s="16" t="s">
        <v>38</v>
      </c>
      <c r="D30" s="17">
        <v>335052.88795999996</v>
      </c>
      <c r="E30" s="17">
        <v>333557.41285999998</v>
      </c>
      <c r="F30" s="17"/>
      <c r="G30" s="17"/>
      <c r="H30" s="17"/>
      <c r="I30" s="17"/>
      <c r="J30" s="17"/>
      <c r="K30" s="17"/>
      <c r="L30" s="17"/>
      <c r="M30" s="17"/>
      <c r="N30" s="17"/>
      <c r="O30" s="17"/>
      <c r="P30" s="24">
        <f>SUM(D30:O30)</f>
        <v>668610.30082</v>
      </c>
    </row>
    <row r="31" spans="1:16" s="10" customFormat="1" ht="13.5" thickBot="1">
      <c r="A31" s="83" t="s">
        <v>60</v>
      </c>
      <c r="B31" s="84" t="s">
        <v>36</v>
      </c>
      <c r="C31" s="85" t="s">
        <v>38</v>
      </c>
      <c r="D31" s="86">
        <v>27.3</v>
      </c>
      <c r="E31" s="86">
        <v>27.3</v>
      </c>
      <c r="F31" s="86"/>
      <c r="G31" s="86"/>
      <c r="H31" s="86"/>
      <c r="I31" s="86"/>
      <c r="J31" s="86"/>
      <c r="K31" s="86"/>
      <c r="L31" s="86"/>
      <c r="M31" s="86"/>
      <c r="N31" s="86"/>
      <c r="O31" s="86"/>
      <c r="P31" s="145">
        <f>SUM(D31:O31)</f>
        <v>54.6</v>
      </c>
    </row>
    <row r="34" spans="1:11">
      <c r="A34" s="62"/>
      <c r="K34" s="63"/>
    </row>
    <row r="35" spans="1:11">
      <c r="A35" s="62"/>
      <c r="K35" s="10"/>
    </row>
    <row r="36" spans="1:11">
      <c r="A36" s="62"/>
      <c r="K36" s="10"/>
    </row>
    <row r="37" spans="1:11">
      <c r="A37" s="62"/>
      <c r="K37" s="63"/>
    </row>
  </sheetData>
  <mergeCells count="18">
    <mergeCell ref="A1:P1"/>
    <mergeCell ref="A2:P2"/>
    <mergeCell ref="J5:J6"/>
    <mergeCell ref="G5:G6"/>
    <mergeCell ref="H5:H6"/>
    <mergeCell ref="I5:I6"/>
    <mergeCell ref="F5:F6"/>
    <mergeCell ref="E5:E6"/>
    <mergeCell ref="D5:D6"/>
    <mergeCell ref="A5:A6"/>
    <mergeCell ref="B5:B6"/>
    <mergeCell ref="C5:C6"/>
    <mergeCell ref="P5:P6"/>
    <mergeCell ref="O5:O6"/>
    <mergeCell ref="K5:K6"/>
    <mergeCell ref="L5:L6"/>
    <mergeCell ref="M5:M6"/>
    <mergeCell ref="N5:N6"/>
  </mergeCells>
  <printOptions horizontalCentered="1"/>
  <pageMargins left="0.39370078740157483" right="0.39370078740157483" top="0.39370078740157483" bottom="0.39370078740157483" header="0.31496062992125984" footer="0.31496062992125984"/>
  <pageSetup paperSize="9" scale="4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12</vt:i4>
      </vt:variant>
    </vt:vector>
  </HeadingPairs>
  <TitlesOfParts>
    <vt:vector size="21" baseType="lpstr">
      <vt:lpstr>Размещение</vt:lpstr>
      <vt:lpstr>Стандарты</vt:lpstr>
      <vt:lpstr>Лист1</vt:lpstr>
      <vt:lpstr>Таблица 2</vt:lpstr>
      <vt:lpstr>Таблица 4</vt:lpstr>
      <vt:lpstr>Таблица 5</vt:lpstr>
      <vt:lpstr>Таблица 5.1</vt:lpstr>
      <vt:lpstr>Таблица 6</vt:lpstr>
      <vt:lpstr>Таблица 1</vt:lpstr>
      <vt:lpstr>Размещение!Заголовки_для_печати</vt:lpstr>
      <vt:lpstr>Стандарты!Заголовки_для_печати</vt:lpstr>
      <vt:lpstr>'Таблица 5.1'!Заголовки_для_печати</vt:lpstr>
      <vt:lpstr>Размещение!Область_печати</vt:lpstr>
      <vt:lpstr>Стандарты!Область_печати</vt:lpstr>
      <vt:lpstr>'Таблица 1'!Область_печати</vt:lpstr>
      <vt:lpstr>'Таблица 2'!Область_печати</vt:lpstr>
      <vt:lpstr>'Таблица 4'!Область_печати</vt:lpstr>
      <vt:lpstr>'Таблица 5'!Область_печати</vt:lpstr>
      <vt:lpstr>'Таблица 5.1'!Область_печати</vt:lpstr>
      <vt:lpstr>'Таблица 6'!Область_печати</vt:lpstr>
      <vt:lpstr>списокорганизаций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Ivanna T. Gorohova</dc:creator>
  <cp:lastModifiedBy>Корсанюк Елена Викторовна</cp:lastModifiedBy>
  <cp:lastPrinted>2022-03-11T03:14:40Z</cp:lastPrinted>
  <dcterms:created xsi:type="dcterms:W3CDTF">2006-09-16T00:00:00Z</dcterms:created>
  <dcterms:modified xsi:type="dcterms:W3CDTF">2023-04-03T04:18:56Z</dcterms:modified>
</cp:coreProperties>
</file>