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7155" windowWidth="28770" windowHeight="7440"/>
  </bookViews>
  <sheets>
    <sheet name="Приложение 4 январь" sheetId="10" r:id="rId1"/>
    <sheet name="Приложение 4 февраль" sheetId="11" r:id="rId2"/>
    <sheet name="Приложение 4 март" sheetId="12" r:id="rId3"/>
    <sheet name="Приложение 4 апрель" sheetId="13" r:id="rId4"/>
    <sheet name="Приложение 4 май" sheetId="2" r:id="rId5"/>
    <sheet name="Приложение 4 июнь" sheetId="3" r:id="rId6"/>
    <sheet name="Приложение 4 июль" sheetId="4" r:id="rId7"/>
    <sheet name="Приложение 4 август" sheetId="5" r:id="rId8"/>
    <sheet name="Приложение 4 сентябрь" sheetId="6" r:id="rId9"/>
    <sheet name="Приложение 4 октябрь" sheetId="7" r:id="rId10"/>
    <sheet name="Приложение 4 ноябрь" sheetId="8" r:id="rId11"/>
    <sheet name="Приложение 4 декабрь" sheetId="9" r:id="rId12"/>
  </sheets>
  <calcPr calcId="145621"/>
</workbook>
</file>

<file path=xl/calcChain.xml><?xml version="1.0" encoding="utf-8"?>
<calcChain xmlns="http://schemas.openxmlformats.org/spreadsheetml/2006/main">
  <c r="G137" i="9" l="1"/>
  <c r="G138" i="9"/>
  <c r="G139" i="9"/>
  <c r="G140" i="9"/>
  <c r="G141" i="9"/>
  <c r="G142" i="9"/>
  <c r="G136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G137" i="8"/>
  <c r="G138" i="8"/>
  <c r="G139" i="8"/>
  <c r="G140" i="8"/>
  <c r="G141" i="8"/>
  <c r="G142" i="8"/>
  <c r="G136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G137" i="7"/>
  <c r="G138" i="7"/>
  <c r="G139" i="7"/>
  <c r="G140" i="7"/>
  <c r="G141" i="7"/>
  <c r="G142" i="7"/>
  <c r="G136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K37" i="7"/>
  <c r="K17" i="7"/>
  <c r="G137" i="6"/>
  <c r="G138" i="6"/>
  <c r="G139" i="6"/>
  <c r="G140" i="6"/>
  <c r="G141" i="6"/>
  <c r="G142" i="6"/>
  <c r="G136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G137" i="5"/>
  <c r="G138" i="5"/>
  <c r="G139" i="5"/>
  <c r="G140" i="5"/>
  <c r="G141" i="5"/>
  <c r="G142" i="5"/>
  <c r="G136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G137" i="4"/>
  <c r="G138" i="4"/>
  <c r="G139" i="4"/>
  <c r="G140" i="4"/>
  <c r="G141" i="4"/>
  <c r="G142" i="4"/>
  <c r="G136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G137" i="3"/>
  <c r="G138" i="3"/>
  <c r="G139" i="3"/>
  <c r="G140" i="3"/>
  <c r="G141" i="3"/>
  <c r="G142" i="3"/>
  <c r="G136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G137" i="2"/>
  <c r="G138" i="2"/>
  <c r="G139" i="2"/>
  <c r="G140" i="2"/>
  <c r="G141" i="2"/>
  <c r="G142" i="2"/>
  <c r="G136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G137" i="13"/>
  <c r="G138" i="13"/>
  <c r="G139" i="13"/>
  <c r="G140" i="13"/>
  <c r="G141" i="13"/>
  <c r="G136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G137" i="12"/>
  <c r="G138" i="12"/>
  <c r="G139" i="12"/>
  <c r="G140" i="12"/>
  <c r="G141" i="12"/>
  <c r="G142" i="12"/>
  <c r="G136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G142" i="11"/>
  <c r="G141" i="11"/>
  <c r="G140" i="11"/>
  <c r="G139" i="11"/>
  <c r="G138" i="11"/>
  <c r="G137" i="11"/>
  <c r="G136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H136" i="10"/>
  <c r="G142" i="10"/>
  <c r="G141" i="10"/>
  <c r="G140" i="10"/>
  <c r="G139" i="10"/>
  <c r="G138" i="10"/>
  <c r="G137" i="10"/>
  <c r="G136" i="10"/>
  <c r="E100" i="10"/>
  <c r="F100" i="10" s="1"/>
  <c r="E94" i="10"/>
  <c r="E89" i="10"/>
  <c r="F102" i="10"/>
  <c r="F101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I15" i="10"/>
  <c r="D164" i="9"/>
  <c r="I17" i="4" l="1"/>
  <c r="J17" i="4" s="1"/>
  <c r="K17" i="4" s="1"/>
  <c r="I16" i="4"/>
  <c r="J16" i="4" s="1"/>
  <c r="K16" i="4" s="1"/>
  <c r="I15" i="4"/>
  <c r="J15" i="4" s="1"/>
  <c r="K15" i="4" s="1"/>
  <c r="H37" i="9"/>
  <c r="H36" i="9"/>
  <c r="I36" i="9" s="1"/>
  <c r="J36" i="9" s="1"/>
  <c r="K36" i="9" s="1"/>
  <c r="H35" i="9"/>
  <c r="I35" i="9" s="1"/>
  <c r="J35" i="9" s="1"/>
  <c r="K35" i="9" s="1"/>
  <c r="H37" i="8"/>
  <c r="I37" i="8" s="1"/>
  <c r="J37" i="8" s="1"/>
  <c r="H36" i="8"/>
  <c r="I36" i="8" s="1"/>
  <c r="J36" i="8" s="1"/>
  <c r="K36" i="8" s="1"/>
  <c r="H35" i="8"/>
  <c r="I35" i="8" s="1"/>
  <c r="J35" i="8" s="1"/>
  <c r="K35" i="8" s="1"/>
  <c r="H37" i="7"/>
  <c r="I37" i="7" s="1"/>
  <c r="J37" i="7" s="1"/>
  <c r="H36" i="7"/>
  <c r="I36" i="7" s="1"/>
  <c r="J36" i="7" s="1"/>
  <c r="K36" i="7" s="1"/>
  <c r="H35" i="7"/>
  <c r="H37" i="6"/>
  <c r="I37" i="6" s="1"/>
  <c r="J37" i="6" s="1"/>
  <c r="K37" i="6" s="1"/>
  <c r="H36" i="6"/>
  <c r="I36" i="6" s="1"/>
  <c r="J36" i="6" s="1"/>
  <c r="K36" i="6" s="1"/>
  <c r="H35" i="6"/>
  <c r="I35" i="6" s="1"/>
  <c r="J35" i="6" s="1"/>
  <c r="K35" i="6" s="1"/>
  <c r="H37" i="5"/>
  <c r="I37" i="5" s="1"/>
  <c r="J37" i="5" s="1"/>
  <c r="K37" i="5" s="1"/>
  <c r="H36" i="5"/>
  <c r="I36" i="5" s="1"/>
  <c r="J36" i="5" s="1"/>
  <c r="K36" i="5" s="1"/>
  <c r="H35" i="5"/>
  <c r="I35" i="5" s="1"/>
  <c r="J35" i="5" s="1"/>
  <c r="K35" i="5" s="1"/>
  <c r="H37" i="4"/>
  <c r="H36" i="4"/>
  <c r="H35" i="4"/>
  <c r="H37" i="3"/>
  <c r="I37" i="3" s="1"/>
  <c r="J37" i="3" s="1"/>
  <c r="K37" i="3" s="1"/>
  <c r="H36" i="3"/>
  <c r="I36" i="3" s="1"/>
  <c r="J36" i="3" s="1"/>
  <c r="K36" i="3" s="1"/>
  <c r="H35" i="3"/>
  <c r="I35" i="3" s="1"/>
  <c r="J35" i="3" s="1"/>
  <c r="K35" i="3" s="1"/>
  <c r="H37" i="2"/>
  <c r="I37" i="2" s="1"/>
  <c r="J37" i="2" s="1"/>
  <c r="H36" i="2"/>
  <c r="I36" i="2" s="1"/>
  <c r="J36" i="2" s="1"/>
  <c r="K36" i="2" s="1"/>
  <c r="H35" i="2"/>
  <c r="H37" i="13"/>
  <c r="H36" i="13"/>
  <c r="I36" i="13" s="1"/>
  <c r="J36" i="13" s="1"/>
  <c r="K36" i="13" s="1"/>
  <c r="H35" i="13"/>
  <c r="I35" i="13" s="1"/>
  <c r="J35" i="13" s="1"/>
  <c r="K35" i="13" s="1"/>
  <c r="H37" i="12"/>
  <c r="I37" i="12" s="1"/>
  <c r="J37" i="12" s="1"/>
  <c r="H36" i="12"/>
  <c r="H35" i="12"/>
  <c r="I35" i="12" s="1"/>
  <c r="J35" i="12" s="1"/>
  <c r="K35" i="12" s="1"/>
  <c r="H37" i="11"/>
  <c r="H36" i="11"/>
  <c r="H35" i="11"/>
  <c r="I35" i="11" s="1"/>
  <c r="J35" i="11" s="1"/>
  <c r="K35" i="11" s="1"/>
  <c r="I35" i="10"/>
  <c r="J35" i="10"/>
  <c r="E164" i="9"/>
  <c r="E163" i="9"/>
  <c r="D163" i="9"/>
  <c r="E162" i="9"/>
  <c r="D162" i="9"/>
  <c r="E161" i="9"/>
  <c r="D161" i="9"/>
  <c r="E160" i="9"/>
  <c r="D160" i="9"/>
  <c r="E164" i="8"/>
  <c r="D164" i="8"/>
  <c r="E163" i="8"/>
  <c r="D163" i="8"/>
  <c r="E162" i="8"/>
  <c r="D162" i="8"/>
  <c r="E161" i="8"/>
  <c r="D161" i="8"/>
  <c r="E160" i="8"/>
  <c r="D160" i="8"/>
  <c r="E164" i="7"/>
  <c r="D164" i="7"/>
  <c r="E163" i="7"/>
  <c r="D163" i="7"/>
  <c r="E162" i="7"/>
  <c r="D162" i="7"/>
  <c r="E161" i="7"/>
  <c r="D161" i="7"/>
  <c r="E160" i="7"/>
  <c r="D160" i="7"/>
  <c r="E164" i="6"/>
  <c r="D164" i="6"/>
  <c r="E163" i="6"/>
  <c r="D163" i="6"/>
  <c r="E162" i="6"/>
  <c r="D162" i="6"/>
  <c r="E161" i="6"/>
  <c r="D161" i="6"/>
  <c r="E160" i="6"/>
  <c r="D160" i="6"/>
  <c r="E164" i="2"/>
  <c r="D164" i="2"/>
  <c r="E163" i="2"/>
  <c r="D163" i="2"/>
  <c r="E162" i="2"/>
  <c r="D162" i="2"/>
  <c r="E161" i="2"/>
  <c r="D161" i="2"/>
  <c r="E160" i="2"/>
  <c r="D160" i="2"/>
  <c r="E164" i="13"/>
  <c r="D164" i="13"/>
  <c r="E163" i="13"/>
  <c r="D163" i="13"/>
  <c r="E162" i="13"/>
  <c r="D162" i="13"/>
  <c r="E161" i="13"/>
  <c r="D161" i="13"/>
  <c r="E160" i="13"/>
  <c r="D160" i="13"/>
  <c r="E164" i="12"/>
  <c r="D164" i="12"/>
  <c r="E163" i="12"/>
  <c r="D163" i="12"/>
  <c r="E162" i="12"/>
  <c r="D162" i="12"/>
  <c r="E161" i="12"/>
  <c r="D161" i="12"/>
  <c r="E160" i="12"/>
  <c r="D160" i="12"/>
  <c r="E164" i="11"/>
  <c r="D164" i="11"/>
  <c r="E163" i="11"/>
  <c r="D163" i="11"/>
  <c r="E162" i="11"/>
  <c r="D162" i="11"/>
  <c r="E161" i="11"/>
  <c r="D161" i="11"/>
  <c r="E160" i="11"/>
  <c r="D160" i="11"/>
  <c r="D160" i="10"/>
  <c r="E160" i="10"/>
  <c r="D161" i="10"/>
  <c r="E161" i="10"/>
  <c r="D162" i="10"/>
  <c r="E162" i="10"/>
  <c r="D163" i="10"/>
  <c r="E163" i="10"/>
  <c r="D164" i="10"/>
  <c r="E164" i="10"/>
  <c r="E164" i="5"/>
  <c r="D164" i="5"/>
  <c r="E163" i="5"/>
  <c r="D163" i="5"/>
  <c r="E162" i="5"/>
  <c r="D162" i="5"/>
  <c r="E161" i="5"/>
  <c r="D161" i="5"/>
  <c r="E160" i="5"/>
  <c r="D160" i="5"/>
  <c r="G90" i="9"/>
  <c r="G82" i="9"/>
  <c r="G82" i="8"/>
  <c r="G82" i="7"/>
  <c r="G90" i="6"/>
  <c r="G95" i="2"/>
  <c r="I37" i="9"/>
  <c r="J37" i="9" s="1"/>
  <c r="I35" i="7"/>
  <c r="J35" i="7" s="1"/>
  <c r="K35" i="7" s="1"/>
  <c r="I37" i="4"/>
  <c r="J37" i="4" s="1"/>
  <c r="K37" i="4" s="1"/>
  <c r="I36" i="4"/>
  <c r="J36" i="4" s="1"/>
  <c r="K36" i="4" s="1"/>
  <c r="I35" i="4"/>
  <c r="J35" i="4" s="1"/>
  <c r="K35" i="4" s="1"/>
  <c r="I35" i="2"/>
  <c r="J35" i="2" s="1"/>
  <c r="K35" i="2" s="1"/>
  <c r="I37" i="13"/>
  <c r="J37" i="13" s="1"/>
  <c r="I36" i="12"/>
  <c r="J36" i="12" s="1"/>
  <c r="K36" i="12" s="1"/>
  <c r="I37" i="11"/>
  <c r="J37" i="11" s="1"/>
  <c r="I36" i="11"/>
  <c r="J36" i="11" s="1"/>
  <c r="K36" i="11" s="1"/>
  <c r="I17" i="9"/>
  <c r="J17" i="9" s="1"/>
  <c r="G95" i="9" s="1"/>
  <c r="I16" i="9"/>
  <c r="J16" i="9" s="1"/>
  <c r="K16" i="9" s="1"/>
  <c r="I15" i="9"/>
  <c r="J15" i="9" s="1"/>
  <c r="K15" i="9" s="1"/>
  <c r="J17" i="8"/>
  <c r="G95" i="8" s="1"/>
  <c r="I17" i="8"/>
  <c r="I16" i="8"/>
  <c r="J16" i="8" s="1"/>
  <c r="K16" i="8" s="1"/>
  <c r="G90" i="8" s="1"/>
  <c r="I15" i="8"/>
  <c r="J15" i="8" s="1"/>
  <c r="K15" i="8" s="1"/>
  <c r="I17" i="7"/>
  <c r="J17" i="7" s="1"/>
  <c r="G95" i="7" s="1"/>
  <c r="I16" i="7"/>
  <c r="J16" i="7" s="1"/>
  <c r="K16" i="7" s="1"/>
  <c r="G90" i="7" s="1"/>
  <c r="I15" i="7"/>
  <c r="J15" i="7" s="1"/>
  <c r="K15" i="7" s="1"/>
  <c r="I17" i="6"/>
  <c r="J17" i="6" s="1"/>
  <c r="K17" i="6" s="1"/>
  <c r="G95" i="6" s="1"/>
  <c r="I16" i="6"/>
  <c r="J16" i="6" s="1"/>
  <c r="K16" i="6" s="1"/>
  <c r="I15" i="6"/>
  <c r="J15" i="6" s="1"/>
  <c r="K15" i="6" s="1"/>
  <c r="G82" i="6" s="1"/>
  <c r="I17" i="5"/>
  <c r="J17" i="5" s="1"/>
  <c r="K17" i="5" s="1"/>
  <c r="G95" i="5" s="1"/>
  <c r="I16" i="5"/>
  <c r="J16" i="5" s="1"/>
  <c r="K16" i="5" s="1"/>
  <c r="G90" i="5" s="1"/>
  <c r="I15" i="5"/>
  <c r="J15" i="5" s="1"/>
  <c r="K15" i="5" s="1"/>
  <c r="G82" i="5" s="1"/>
  <c r="I17" i="3"/>
  <c r="J17" i="3" s="1"/>
  <c r="K17" i="3" s="1"/>
  <c r="G95" i="3" s="1"/>
  <c r="I16" i="3"/>
  <c r="J16" i="3" s="1"/>
  <c r="K16" i="3" s="1"/>
  <c r="G90" i="3" s="1"/>
  <c r="I15" i="3"/>
  <c r="J15" i="3" s="1"/>
  <c r="K15" i="3" s="1"/>
  <c r="G82" i="3" s="1"/>
  <c r="I17" i="2"/>
  <c r="J17" i="2" s="1"/>
  <c r="I16" i="2"/>
  <c r="J16" i="2" s="1"/>
  <c r="K16" i="2" s="1"/>
  <c r="G90" i="2" s="1"/>
  <c r="I15" i="2"/>
  <c r="J15" i="2" s="1"/>
  <c r="K15" i="2" s="1"/>
  <c r="G82" i="2" s="1"/>
  <c r="I17" i="13"/>
  <c r="J17" i="13" s="1"/>
  <c r="G95" i="13" s="1"/>
  <c r="I16" i="13"/>
  <c r="J16" i="13" s="1"/>
  <c r="K16" i="13" s="1"/>
  <c r="G90" i="13" s="1"/>
  <c r="I15" i="13"/>
  <c r="J15" i="13" s="1"/>
  <c r="K15" i="13" s="1"/>
  <c r="G82" i="13" s="1"/>
  <c r="I17" i="12"/>
  <c r="J17" i="12" s="1"/>
  <c r="G95" i="12" s="1"/>
  <c r="I16" i="12"/>
  <c r="J16" i="12" s="1"/>
  <c r="K16" i="12" s="1"/>
  <c r="G90" i="12" s="1"/>
  <c r="I15" i="12"/>
  <c r="J15" i="12" s="1"/>
  <c r="K15" i="12" s="1"/>
  <c r="G82" i="12" s="1"/>
  <c r="I17" i="11"/>
  <c r="J17" i="11" s="1"/>
  <c r="G95" i="11" s="1"/>
  <c r="I16" i="11"/>
  <c r="J16" i="11" s="1"/>
  <c r="K16" i="11" s="1"/>
  <c r="G90" i="11" s="1"/>
  <c r="I15" i="11"/>
  <c r="J15" i="11" s="1"/>
  <c r="K15" i="11" s="1"/>
  <c r="G82" i="11" s="1"/>
  <c r="H37" i="10"/>
  <c r="I37" i="10" s="1"/>
  <c r="H36" i="10"/>
  <c r="I36" i="10" s="1"/>
  <c r="H35" i="10"/>
  <c r="I16" i="10"/>
  <c r="J16" i="10" s="1"/>
  <c r="K16" i="10" s="1"/>
  <c r="G90" i="10" s="1"/>
  <c r="I17" i="10"/>
  <c r="J17" i="10" s="1"/>
  <c r="G95" i="10"/>
  <c r="J15" i="10"/>
  <c r="K15" i="10" s="1"/>
  <c r="G82" i="10" s="1"/>
  <c r="G143" i="9"/>
  <c r="F143" i="9"/>
  <c r="G143" i="8"/>
  <c r="F143" i="8"/>
  <c r="G143" i="7"/>
  <c r="F143" i="7"/>
  <c r="G143" i="6"/>
  <c r="F143" i="6"/>
  <c r="G143" i="5"/>
  <c r="F143" i="5"/>
  <c r="G143" i="4"/>
  <c r="F143" i="4"/>
  <c r="G143" i="3"/>
  <c r="F143" i="3"/>
  <c r="G143" i="2"/>
  <c r="F143" i="2"/>
  <c r="G143" i="13"/>
  <c r="F143" i="13"/>
  <c r="G143" i="12"/>
  <c r="F143" i="12"/>
  <c r="G143" i="11"/>
  <c r="F143" i="11"/>
  <c r="F103" i="9"/>
  <c r="E103" i="9"/>
  <c r="F103" i="8"/>
  <c r="E103" i="8"/>
  <c r="F103" i="7"/>
  <c r="E103" i="7"/>
  <c r="F103" i="6"/>
  <c r="E103" i="6"/>
  <c r="F103" i="5"/>
  <c r="E103" i="5"/>
  <c r="F103" i="4"/>
  <c r="E103" i="4"/>
  <c r="F103" i="3"/>
  <c r="E103" i="3"/>
  <c r="F103" i="2"/>
  <c r="E103" i="2"/>
  <c r="F103" i="13"/>
  <c r="E103" i="13"/>
  <c r="F103" i="12"/>
  <c r="E103" i="12"/>
  <c r="F103" i="11"/>
  <c r="E103" i="11"/>
  <c r="G143" i="10"/>
  <c r="F143" i="10"/>
  <c r="F103" i="10"/>
  <c r="E103" i="10"/>
  <c r="G82" i="4" l="1"/>
  <c r="L15" i="4"/>
  <c r="L16" i="4"/>
  <c r="G90" i="4"/>
  <c r="G95" i="4"/>
  <c r="L17" i="4"/>
  <c r="E164" i="4"/>
  <c r="D164" i="4"/>
  <c r="E163" i="4"/>
  <c r="D163" i="4"/>
  <c r="E162" i="4"/>
  <c r="D162" i="4"/>
  <c r="E161" i="4"/>
  <c r="D161" i="4"/>
  <c r="E160" i="4"/>
  <c r="D160" i="4"/>
  <c r="E164" i="3"/>
  <c r="D164" i="3"/>
  <c r="E163" i="3"/>
  <c r="D163" i="3"/>
  <c r="E162" i="3"/>
  <c r="D162" i="3"/>
  <c r="E161" i="3"/>
  <c r="D161" i="3"/>
  <c r="E160" i="3"/>
  <c r="D160" i="3"/>
  <c r="G120" i="10" l="1"/>
  <c r="N167" i="13" l="1"/>
  <c r="M167" i="13"/>
  <c r="N159" i="13"/>
  <c r="M159" i="13"/>
  <c r="M142" i="13"/>
  <c r="N141" i="13"/>
  <c r="M137" i="13"/>
  <c r="N136" i="13"/>
  <c r="N137" i="13" s="1"/>
  <c r="H136" i="13" s="1"/>
  <c r="G120" i="13"/>
  <c r="G119" i="13"/>
  <c r="G118" i="13"/>
  <c r="G117" i="13"/>
  <c r="G116" i="13"/>
  <c r="G115" i="13"/>
  <c r="G114" i="13"/>
  <c r="G113" i="13"/>
  <c r="O37" i="13"/>
  <c r="N37" i="13"/>
  <c r="O36" i="13"/>
  <c r="N36" i="13"/>
  <c r="O35" i="13"/>
  <c r="N35" i="13"/>
  <c r="P35" i="13" s="1"/>
  <c r="F35" i="13"/>
  <c r="O17" i="13"/>
  <c r="N17" i="13"/>
  <c r="P17" i="13" s="1"/>
  <c r="O16" i="13"/>
  <c r="N16" i="13"/>
  <c r="O15" i="13"/>
  <c r="N15" i="13"/>
  <c r="P15" i="13" s="1"/>
  <c r="F15" i="13"/>
  <c r="N167" i="12"/>
  <c r="M167" i="12"/>
  <c r="N159" i="12"/>
  <c r="M159" i="12"/>
  <c r="M142" i="12"/>
  <c r="N141" i="12"/>
  <c r="N142" i="12" s="1"/>
  <c r="H142" i="12" s="1"/>
  <c r="M137" i="12"/>
  <c r="N136" i="12"/>
  <c r="N137" i="12" s="1"/>
  <c r="H136" i="12" s="1"/>
  <c r="G120" i="12"/>
  <c r="G119" i="12"/>
  <c r="G118" i="12"/>
  <c r="G117" i="12"/>
  <c r="G116" i="12"/>
  <c r="G115" i="12"/>
  <c r="G114" i="12"/>
  <c r="G113" i="12"/>
  <c r="O37" i="12"/>
  <c r="P37" i="12" s="1"/>
  <c r="N37" i="12"/>
  <c r="O36" i="12"/>
  <c r="N36" i="12"/>
  <c r="P36" i="12" s="1"/>
  <c r="O35" i="12"/>
  <c r="N35" i="12"/>
  <c r="F35" i="12"/>
  <c r="O17" i="12"/>
  <c r="P17" i="12" s="1"/>
  <c r="N17" i="12"/>
  <c r="O16" i="12"/>
  <c r="P16" i="12" s="1"/>
  <c r="N16" i="12"/>
  <c r="O15" i="12"/>
  <c r="P15" i="12" s="1"/>
  <c r="N15" i="12"/>
  <c r="F15" i="12"/>
  <c r="N167" i="11"/>
  <c r="M167" i="11"/>
  <c r="N159" i="11"/>
  <c r="M159" i="11"/>
  <c r="M142" i="11"/>
  <c r="N141" i="11"/>
  <c r="M137" i="11"/>
  <c r="N136" i="11"/>
  <c r="G120" i="11"/>
  <c r="G119" i="11"/>
  <c r="G118" i="11"/>
  <c r="G117" i="11"/>
  <c r="G116" i="11"/>
  <c r="G115" i="11"/>
  <c r="G114" i="11"/>
  <c r="G113" i="11"/>
  <c r="O37" i="11"/>
  <c r="N37" i="11"/>
  <c r="P37" i="11" s="1"/>
  <c r="O36" i="11"/>
  <c r="N36" i="11"/>
  <c r="O35" i="11"/>
  <c r="N35" i="11"/>
  <c r="P35" i="11" s="1"/>
  <c r="F35" i="11"/>
  <c r="O17" i="11"/>
  <c r="P17" i="11" s="1"/>
  <c r="N17" i="11"/>
  <c r="O16" i="11"/>
  <c r="N16" i="11"/>
  <c r="O15" i="11"/>
  <c r="N15" i="11"/>
  <c r="F15" i="11"/>
  <c r="N167" i="10"/>
  <c r="M167" i="10"/>
  <c r="N159" i="10"/>
  <c r="M159" i="10"/>
  <c r="M142" i="10"/>
  <c r="N141" i="10"/>
  <c r="N142" i="10" s="1"/>
  <c r="H142" i="10" s="1"/>
  <c r="M137" i="10"/>
  <c r="N136" i="10"/>
  <c r="N137" i="10" s="1"/>
  <c r="G119" i="10"/>
  <c r="G118" i="10"/>
  <c r="G117" i="10"/>
  <c r="G116" i="10"/>
  <c r="G115" i="10"/>
  <c r="G114" i="10"/>
  <c r="G113" i="10"/>
  <c r="O37" i="10"/>
  <c r="N37" i="10"/>
  <c r="P37" i="10" s="1"/>
  <c r="J37" i="10"/>
  <c r="O36" i="10"/>
  <c r="N36" i="10"/>
  <c r="J36" i="10"/>
  <c r="K36" i="10" s="1"/>
  <c r="O35" i="10"/>
  <c r="N35" i="10"/>
  <c r="F35" i="10"/>
  <c r="K35" i="10" s="1"/>
  <c r="O17" i="10"/>
  <c r="P17" i="10" s="1"/>
  <c r="N17" i="10"/>
  <c r="O16" i="10"/>
  <c r="N16" i="10"/>
  <c r="O15" i="10"/>
  <c r="N15" i="10"/>
  <c r="F15" i="10"/>
  <c r="P15" i="11" l="1"/>
  <c r="P15" i="10"/>
  <c r="P37" i="13"/>
  <c r="P36" i="13"/>
  <c r="P36" i="11"/>
  <c r="P16" i="11"/>
  <c r="N142" i="13"/>
  <c r="H142" i="13" s="1"/>
  <c r="N142" i="11"/>
  <c r="H142" i="11" s="1"/>
  <c r="N137" i="11"/>
  <c r="H136" i="11" s="1"/>
  <c r="P16" i="13"/>
  <c r="P35" i="12"/>
  <c r="P35" i="10"/>
  <c r="P36" i="10"/>
  <c r="P16" i="10"/>
  <c r="M83" i="3" l="1"/>
  <c r="M82" i="3"/>
  <c r="N167" i="9"/>
  <c r="M167" i="9"/>
  <c r="N159" i="9"/>
  <c r="M159" i="9"/>
  <c r="L142" i="9"/>
  <c r="M141" i="9"/>
  <c r="L137" i="9"/>
  <c r="M136" i="9"/>
  <c r="G120" i="9"/>
  <c r="G119" i="9"/>
  <c r="G118" i="9"/>
  <c r="G117" i="9"/>
  <c r="G116" i="9"/>
  <c r="G115" i="9"/>
  <c r="G114" i="9"/>
  <c r="G113" i="9"/>
  <c r="O37" i="9"/>
  <c r="N37" i="9"/>
  <c r="O36" i="9"/>
  <c r="N36" i="9"/>
  <c r="O35" i="9"/>
  <c r="N35" i="9"/>
  <c r="F35" i="9"/>
  <c r="O17" i="9"/>
  <c r="N17" i="9"/>
  <c r="O16" i="9"/>
  <c r="N16" i="9"/>
  <c r="O15" i="9"/>
  <c r="N15" i="9"/>
  <c r="F15" i="9"/>
  <c r="N167" i="8"/>
  <c r="M167" i="8"/>
  <c r="N159" i="8"/>
  <c r="M159" i="8"/>
  <c r="L142" i="8"/>
  <c r="M141" i="8"/>
  <c r="L137" i="8"/>
  <c r="M136" i="8"/>
  <c r="G120" i="8"/>
  <c r="G119" i="8"/>
  <c r="G118" i="8"/>
  <c r="G117" i="8"/>
  <c r="G116" i="8"/>
  <c r="G115" i="8"/>
  <c r="G114" i="8"/>
  <c r="G113" i="8"/>
  <c r="O37" i="8"/>
  <c r="N37" i="8"/>
  <c r="O36" i="8"/>
  <c r="N36" i="8"/>
  <c r="O35" i="8"/>
  <c r="N35" i="8"/>
  <c r="F35" i="8"/>
  <c r="O17" i="8"/>
  <c r="N17" i="8"/>
  <c r="O16" i="8"/>
  <c r="N16" i="8"/>
  <c r="O15" i="8"/>
  <c r="N15" i="8"/>
  <c r="F15" i="8"/>
  <c r="N167" i="7"/>
  <c r="M167" i="7"/>
  <c r="N159" i="7"/>
  <c r="M159" i="7"/>
  <c r="L142" i="7"/>
  <c r="M141" i="7"/>
  <c r="L137" i="7"/>
  <c r="M136" i="7"/>
  <c r="G120" i="7"/>
  <c r="G119" i="7"/>
  <c r="G118" i="7"/>
  <c r="G117" i="7"/>
  <c r="G116" i="7"/>
  <c r="G115" i="7"/>
  <c r="G114" i="7"/>
  <c r="G113" i="7"/>
  <c r="O37" i="7"/>
  <c r="N37" i="7"/>
  <c r="O36" i="7"/>
  <c r="N36" i="7"/>
  <c r="O35" i="7"/>
  <c r="N35" i="7"/>
  <c r="F35" i="7"/>
  <c r="O17" i="7"/>
  <c r="N17" i="7"/>
  <c r="O16" i="7"/>
  <c r="N16" i="7"/>
  <c r="O15" i="7"/>
  <c r="N15" i="7"/>
  <c r="F15" i="7"/>
  <c r="O167" i="6"/>
  <c r="N167" i="6"/>
  <c r="O159" i="6"/>
  <c r="N159" i="6"/>
  <c r="M142" i="6"/>
  <c r="N141" i="6"/>
  <c r="M137" i="6"/>
  <c r="N136" i="6"/>
  <c r="G120" i="6"/>
  <c r="G119" i="6"/>
  <c r="G118" i="6"/>
  <c r="G117" i="6"/>
  <c r="G116" i="6"/>
  <c r="G115" i="6"/>
  <c r="G114" i="6"/>
  <c r="G113" i="6"/>
  <c r="O37" i="6"/>
  <c r="N37" i="6"/>
  <c r="O36" i="6"/>
  <c r="N36" i="6"/>
  <c r="O35" i="6"/>
  <c r="N35" i="6"/>
  <c r="F35" i="6"/>
  <c r="O17" i="6"/>
  <c r="N17" i="6"/>
  <c r="O16" i="6"/>
  <c r="N16" i="6"/>
  <c r="O15" i="6"/>
  <c r="N15" i="6"/>
  <c r="F15" i="6"/>
  <c r="N167" i="5"/>
  <c r="M167" i="5"/>
  <c r="N159" i="5"/>
  <c r="M159" i="5"/>
  <c r="M142" i="5"/>
  <c r="N141" i="5"/>
  <c r="M137" i="5"/>
  <c r="N136" i="5"/>
  <c r="G120" i="5"/>
  <c r="G119" i="5"/>
  <c r="G118" i="5"/>
  <c r="G117" i="5"/>
  <c r="G116" i="5"/>
  <c r="G115" i="5"/>
  <c r="G114" i="5"/>
  <c r="G113" i="5"/>
  <c r="O37" i="5"/>
  <c r="N37" i="5"/>
  <c r="O36" i="5"/>
  <c r="N36" i="5"/>
  <c r="O35" i="5"/>
  <c r="N35" i="5"/>
  <c r="F35" i="5"/>
  <c r="O17" i="5"/>
  <c r="N17" i="5"/>
  <c r="O16" i="5"/>
  <c r="N16" i="5"/>
  <c r="O15" i="5"/>
  <c r="N15" i="5"/>
  <c r="F15" i="5"/>
  <c r="O167" i="4"/>
  <c r="N167" i="4"/>
  <c r="O159" i="4"/>
  <c r="N159" i="4"/>
  <c r="M142" i="4"/>
  <c r="N141" i="4"/>
  <c r="N142" i="4" s="1"/>
  <c r="H142" i="4" s="1"/>
  <c r="M137" i="4"/>
  <c r="N136" i="4"/>
  <c r="G120" i="4"/>
  <c r="G119" i="4"/>
  <c r="G118" i="4"/>
  <c r="G117" i="4"/>
  <c r="G116" i="4"/>
  <c r="G115" i="4"/>
  <c r="G114" i="4"/>
  <c r="G113" i="4"/>
  <c r="O37" i="4"/>
  <c r="N37" i="4"/>
  <c r="O36" i="4"/>
  <c r="N36" i="4"/>
  <c r="O35" i="4"/>
  <c r="N35" i="4"/>
  <c r="F35" i="4"/>
  <c r="O17" i="4"/>
  <c r="N17" i="4"/>
  <c r="O16" i="4"/>
  <c r="N16" i="4"/>
  <c r="P16" i="4" s="1"/>
  <c r="O15" i="4"/>
  <c r="N15" i="4"/>
  <c r="F15" i="4"/>
  <c r="P17" i="8" l="1"/>
  <c r="P37" i="7"/>
  <c r="P17" i="7"/>
  <c r="P36" i="5"/>
  <c r="P35" i="5"/>
  <c r="M142" i="8"/>
  <c r="H142" i="8" s="1"/>
  <c r="P16" i="8"/>
  <c r="P35" i="8"/>
  <c r="P37" i="8"/>
  <c r="P36" i="8"/>
  <c r="M84" i="3"/>
  <c r="N137" i="4"/>
  <c r="H136" i="4" s="1"/>
  <c r="P36" i="4"/>
  <c r="P17" i="4"/>
  <c r="P37" i="5"/>
  <c r="P17" i="5"/>
  <c r="P17" i="6"/>
  <c r="N137" i="6"/>
  <c r="H136" i="6" s="1"/>
  <c r="P37" i="6"/>
  <c r="N142" i="6"/>
  <c r="H142" i="6" s="1"/>
  <c r="M137" i="7"/>
  <c r="H136" i="7" s="1"/>
  <c r="P35" i="7"/>
  <c r="P35" i="9"/>
  <c r="P17" i="9"/>
  <c r="M137" i="9"/>
  <c r="H136" i="9" s="1"/>
  <c r="P15" i="9"/>
  <c r="P37" i="9"/>
  <c r="M142" i="9"/>
  <c r="H142" i="9" s="1"/>
  <c r="P16" i="9"/>
  <c r="M137" i="8"/>
  <c r="H136" i="8" s="1"/>
  <c r="M142" i="7"/>
  <c r="H142" i="7" s="1"/>
  <c r="P36" i="9"/>
  <c r="P36" i="7"/>
  <c r="P35" i="6"/>
  <c r="P36" i="6"/>
  <c r="P15" i="8"/>
  <c r="P16" i="7"/>
  <c r="P15" i="7"/>
  <c r="P16" i="6"/>
  <c r="P15" i="6"/>
  <c r="N142" i="5"/>
  <c r="H142" i="5" s="1"/>
  <c r="N137" i="5"/>
  <c r="H136" i="5" s="1"/>
  <c r="P16" i="5"/>
  <c r="P15" i="5"/>
  <c r="P37" i="4"/>
  <c r="P35" i="4"/>
  <c r="P15" i="4"/>
  <c r="N167" i="3"/>
  <c r="M167" i="3"/>
  <c r="N159" i="3"/>
  <c r="M159" i="3"/>
  <c r="L142" i="3"/>
  <c r="M141" i="3"/>
  <c r="L137" i="3"/>
  <c r="M136" i="3"/>
  <c r="G120" i="3"/>
  <c r="G119" i="3"/>
  <c r="G118" i="3"/>
  <c r="G117" i="3"/>
  <c r="G116" i="3"/>
  <c r="G115" i="3"/>
  <c r="G114" i="3"/>
  <c r="G113" i="3"/>
  <c r="O37" i="3"/>
  <c r="N37" i="3"/>
  <c r="O36" i="3"/>
  <c r="N36" i="3"/>
  <c r="O35" i="3"/>
  <c r="N35" i="3"/>
  <c r="F35" i="3"/>
  <c r="O17" i="3"/>
  <c r="N17" i="3"/>
  <c r="O16" i="3"/>
  <c r="N16" i="3"/>
  <c r="O15" i="3"/>
  <c r="N15" i="3"/>
  <c r="F15" i="3"/>
  <c r="P35" i="3" l="1"/>
  <c r="P17" i="3"/>
  <c r="M137" i="3"/>
  <c r="H136" i="3" s="1"/>
  <c r="P15" i="3"/>
  <c r="P36" i="3"/>
  <c r="P37" i="3"/>
  <c r="M142" i="3"/>
  <c r="H142" i="3" s="1"/>
  <c r="P16" i="3"/>
  <c r="O15" i="2"/>
  <c r="N136" i="2" l="1"/>
  <c r="F15" i="2" l="1"/>
  <c r="G113" i="2" l="1"/>
  <c r="N167" i="2" l="1"/>
  <c r="M167" i="2"/>
  <c r="N159" i="2"/>
  <c r="M159" i="2"/>
  <c r="F35" i="2" l="1"/>
  <c r="G118" i="2" l="1"/>
  <c r="G114" i="2"/>
  <c r="G115" i="2"/>
  <c r="G116" i="2"/>
  <c r="G117" i="2"/>
  <c r="G119" i="2"/>
  <c r="G120" i="2"/>
  <c r="N141" i="2" l="1"/>
  <c r="M142" i="2"/>
  <c r="N142" i="2" s="1"/>
  <c r="H142" i="2" s="1"/>
  <c r="M137" i="2"/>
  <c r="N137" i="2" s="1"/>
  <c r="H136" i="2" s="1"/>
  <c r="O37" i="2" l="1"/>
  <c r="N37" i="2"/>
  <c r="O36" i="2"/>
  <c r="N36" i="2"/>
  <c r="O35" i="2"/>
  <c r="N35" i="2"/>
  <c r="P35" i="2" l="1"/>
  <c r="P37" i="2"/>
  <c r="P36" i="2"/>
  <c r="N16" i="2"/>
  <c r="O16" i="2"/>
  <c r="N17" i="2"/>
  <c r="O17" i="2"/>
  <c r="N15" i="2"/>
  <c r="P16" i="2" l="1"/>
  <c r="P17" i="2"/>
  <c r="P15" i="2"/>
</calcChain>
</file>

<file path=xl/sharedStrings.xml><?xml version="1.0" encoding="utf-8"?>
<sst xmlns="http://schemas.openxmlformats.org/spreadsheetml/2006/main" count="2558" uniqueCount="211">
  <si>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</si>
  <si>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</si>
  <si>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</si>
  <si>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</si>
  <si>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</si>
  <si>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</si>
  <si>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</si>
  <si>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</si>
  <si>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</si>
  <si>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</si>
  <si>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</si>
  <si>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</si>
  <si>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</si>
  <si>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</si>
  <si>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</si>
  <si>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</si>
  <si>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</si>
  <si>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</si>
  <si>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</si>
  <si>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</si>
  <si>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</si>
  <si>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</si>
  <si>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</si>
  <si>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</si>
  <si>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</si>
  <si>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</si>
  <si>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</si>
  <si>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</si>
  <si>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</si>
  <si>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</si>
  <si>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</si>
  <si>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</si>
  <si>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</si>
  <si>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</si>
  <si>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</si>
  <si>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</si>
  <si>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</si>
  <si>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</si>
  <si>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</si>
  <si>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</si>
  <si>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</si>
  <si>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</si>
  <si>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</si>
  <si>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</si>
  <si>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</si>
  <si>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</si>
  <si>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</si>
  <si>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</si>
  <si>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</si>
  <si>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</si>
  <si>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</si>
  <si>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</si>
  <si>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</si>
  <si>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</si>
  <si>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</si>
  <si>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</si>
  <si>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</si>
  <si>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</si>
  <si>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</si>
  <si>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</si>
  <si>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</si>
  <si>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</si>
  <si>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</si>
  <si>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</si>
  <si>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</si>
  <si>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</si>
  <si>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</si>
  <si>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</si>
  <si>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</si>
  <si>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</si>
  <si>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</si>
  <si>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</si>
  <si>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</si>
  <si>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</si>
  <si>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</si>
  <si>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</si>
  <si>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</si>
  <si>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</si>
  <si>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</si>
  <si>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</si>
  <si>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</si>
  <si>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</si>
  <si>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</si>
  <si>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</si>
  <si>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</si>
  <si>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</si>
  <si>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</si>
  <si>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</si>
  <si>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</si>
  <si>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</si>
  <si>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</si>
  <si>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</si>
  <si>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</si>
  <si>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</si>
  <si>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</si>
  <si>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</si>
  <si>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</si>
  <si>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</si>
  <si>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</si>
  <si>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</si>
  <si>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</si>
  <si>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</si>
  <si>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</si>
  <si>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</si>
  <si>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</si>
  <si>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</si>
  <si>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</si>
  <si>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</si>
  <si>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</si>
  <si>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</si>
  <si>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</si>
  <si>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</si>
  <si>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</si>
  <si>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</si>
  <si>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</si>
  <si>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</si>
  <si>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</si>
  <si>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</si>
  <si>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</si>
  <si>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</si>
  <si>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</si>
  <si>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</si>
  <si>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</si>
  <si>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</si>
  <si>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</si>
  <si>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</si>
  <si>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</si>
  <si>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</si>
  <si>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</si>
  <si>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</si>
  <si>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</si>
  <si>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</si>
  <si>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</si>
  <si>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</si>
  <si>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</si>
  <si>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</si>
  <si>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</si>
  <si>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</si>
  <si>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май (план)</t>
  </si>
  <si>
    <t>июнь (план)</t>
  </si>
  <si>
    <t>июль (план)</t>
  </si>
  <si>
    <t>август (план)</t>
  </si>
  <si>
    <t>сентябрь (план)</t>
  </si>
  <si>
    <t>октябрь (план)</t>
  </si>
  <si>
    <t>ноябрь (план)</t>
  </si>
  <si>
    <t>декабрь (план)</t>
  </si>
  <si>
    <t>январь (план)</t>
  </si>
  <si>
    <t>февраль (план)</t>
  </si>
  <si>
    <t>апрель (план)</t>
  </si>
  <si>
    <t>март (план)</t>
  </si>
  <si>
    <t>х</t>
  </si>
  <si>
    <t xml:space="preserve">                                                                              в зонах входа на январь 2021 года (план)</t>
  </si>
  <si>
    <t>между зонами входа и выхода  на январь 2021 года (план)</t>
  </si>
  <si>
    <t>на  январь (план)  2021 года</t>
  </si>
  <si>
    <t>на январь 2021 года (план)</t>
  </si>
  <si>
    <t>ООО "РН-САХАЛИНМОРНЕФТЕГАЗ" за 2021 год январь (план)</t>
  </si>
  <si>
    <t xml:space="preserve">                                                                              в зонах входа на февраль 2021 года (план)</t>
  </si>
  <si>
    <t>между зонами входа и выхода  на февраль 2021 года (план)</t>
  </si>
  <si>
    <t>на  февраль (план)  2021 года</t>
  </si>
  <si>
    <t>на февраль 2021 года (план)</t>
  </si>
  <si>
    <t>ООО "РН-САХАЛИНМОРНЕФТЕГАЗ" за 2021 год февраль (план)</t>
  </si>
  <si>
    <t xml:space="preserve">                                                                              в зонах входа на март 2021 года (план)</t>
  </si>
  <si>
    <t>между зонами входа и выхода  на март 2021 года (план)</t>
  </si>
  <si>
    <t>на  март (план)  2021 года</t>
  </si>
  <si>
    <t>на март 2021 года (план)</t>
  </si>
  <si>
    <t>ООО "РН-САХАЛИНМОРНЕФТЕГАЗ" за 2021 год март (план)</t>
  </si>
  <si>
    <t xml:space="preserve">                                                                              в зонах входа на апрель 2021 года (план)</t>
  </si>
  <si>
    <t>между зонами входа и выхода  на апрель 2021 года (план)</t>
  </si>
  <si>
    <t>на  апрель (план)  2021 года</t>
  </si>
  <si>
    <t>на апрель 2021 года (план)</t>
  </si>
  <si>
    <t>ООО "РН-САХАЛИНМОРНЕФТЕГАЗ" за 2021 год апрель (план)</t>
  </si>
  <si>
    <t xml:space="preserve">                                                                              в зонах входа на май 2021 года (план)</t>
  </si>
  <si>
    <t>между зонами входа и выхода  на май 2021 года (план)</t>
  </si>
  <si>
    <t>на  май (план)  2021 года</t>
  </si>
  <si>
    <t>на май 2021 года (план)</t>
  </si>
  <si>
    <t>ООО "РН-САХАЛИНМОРНЕФТЕГАЗ" за 2021 год май (план)</t>
  </si>
  <si>
    <t xml:space="preserve">                                                                              в зонах входа на июнь 2021 года (план)</t>
  </si>
  <si>
    <t>между зонами входа и выхода  на июнь 2021 года (план)</t>
  </si>
  <si>
    <t>на  июнь (план)  2021 года</t>
  </si>
  <si>
    <t>на июнь 2021 года (план)</t>
  </si>
  <si>
    <t>ООО "РН-САХАЛИНМОРНЕФТЕГАЗ" за 2021 год июнь (план)</t>
  </si>
  <si>
    <t xml:space="preserve">                                                                              в зонах входа на июль 2021 года (план)</t>
  </si>
  <si>
    <t>между зонами входа и выхода  на июль 2021 года (план)</t>
  </si>
  <si>
    <t>на  июль (план)  2021 года</t>
  </si>
  <si>
    <t>на июль 2021 года (план)</t>
  </si>
  <si>
    <t>ООО "РН-САХАЛИНМОРНЕФТЕГАЗ" за 2021 год июль (план)</t>
  </si>
  <si>
    <t xml:space="preserve">                                                                              в зонах входа на август 2021 года (план)</t>
  </si>
  <si>
    <t>между зонами входа и выхода  на август 2021 года (план)</t>
  </si>
  <si>
    <t>на  август (план)  2021 года</t>
  </si>
  <si>
    <t>на август 2021 года (план)</t>
  </si>
  <si>
    <t>ООО "РН-САХАЛИНМОРНЕФТЕГАЗ" за 2021 год август (план)</t>
  </si>
  <si>
    <t xml:space="preserve">                                                                              в зонах входа на сентябрь 2021 года (план)</t>
  </si>
  <si>
    <t>между зонами входа и выхода  на сентябрь 2021 года (план)</t>
  </si>
  <si>
    <t>на  сентябрь (план)  2021 года</t>
  </si>
  <si>
    <t>на сентябрь 2021 года (план)</t>
  </si>
  <si>
    <t>ООО "РН-САХАЛИНМОРНЕФТЕГАЗ" за 2021 год сентябрь (план)</t>
  </si>
  <si>
    <t xml:space="preserve">                                                                              в зонах входа на октябрь 2021 года (план)</t>
  </si>
  <si>
    <t>между зонами входа и выхода  на октябрь 2021 года (план)</t>
  </si>
  <si>
    <t>на  октябрь (план)  2021 года</t>
  </si>
  <si>
    <t>на октябрь 2021 года (план)</t>
  </si>
  <si>
    <t>ООО "РН-САХАЛИНМОРНЕФТЕГАЗ" за 2021 год октябрь (план)</t>
  </si>
  <si>
    <t xml:space="preserve">                                                                              в зонах входа на ноябрь 2021 года (план)</t>
  </si>
  <si>
    <t>между зонами входа и выхода  на ноябрь 2021 года (план)</t>
  </si>
  <si>
    <t>на  ноябрь (план)  2021 года</t>
  </si>
  <si>
    <t>на ноябрь 2021 года (план)</t>
  </si>
  <si>
    <t>ООО "РН-САХАЛИНМОРНЕФТЕГАЗ" за 2021 год ноябрь (план)</t>
  </si>
  <si>
    <t xml:space="preserve">                                                                              в зонах входа на декабрь 2021 года (план)</t>
  </si>
  <si>
    <t>между зонами входа и выхода  на декабрь 2021 года (план)</t>
  </si>
  <si>
    <t>на  декабрь (план)  2021 года</t>
  </si>
  <si>
    <t>на декабрь 2021 года (план)</t>
  </si>
  <si>
    <t>ООО "РН-САХАЛИНМОРНЕФТЕГАЗ" за 2021 год декабрь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</si>
</sst>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166" fontId="13" fillId="3" borderId="7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B11" sqref="B11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 hidden="1" customWidth="1"/>
    <col min="13" max="13" width="13" style="9" hidden="1" customWidth="1"/>
    <col min="14" max="14" width="13.5703125" style="9" hidden="1" customWidth="1"/>
    <col min="15" max="15" width="10.7109375" style="9" hidden="1" customWidth="1"/>
    <col min="16" max="16" width="9.140625" style="9" hidden="1" customWidth="1"/>
    <col min="17" max="17" width="9.140625" style="9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6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85"/>
      <c r="E7" s="85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151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87"/>
      <c r="E9" s="85" t="s">
        <v>66</v>
      </c>
      <c r="F9" s="87"/>
      <c r="G9" s="8"/>
      <c r="H9" s="8"/>
      <c r="I9" s="8"/>
      <c r="J9" s="8"/>
      <c r="K9" s="8"/>
    </row>
    <row r="10" spans="1:16" x14ac:dyDescent="0.2">
      <c r="A10" s="8"/>
      <c r="B10" s="55" t="s">
        <v>146</v>
      </c>
      <c r="C10" s="8"/>
      <c r="D10" s="87"/>
      <c r="E10" s="87"/>
      <c r="F10" s="87"/>
      <c r="G10" s="8"/>
      <c r="H10" s="8"/>
      <c r="I10" s="8"/>
      <c r="J10" s="8"/>
      <c r="K10" s="8"/>
    </row>
    <row r="11" spans="1:16" x14ac:dyDescent="0.2">
      <c r="A11" s="8"/>
      <c r="B11" s="82" t="s">
        <v>16</v>
      </c>
      <c r="C11" s="8"/>
      <c r="D11" s="85"/>
      <c r="E11" s="8"/>
      <c r="F11" s="85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83" t="s">
        <v>4</v>
      </c>
      <c r="C13" s="83" t="s">
        <v>5</v>
      </c>
      <c r="D13" s="83" t="s">
        <v>6</v>
      </c>
      <c r="E13" s="83" t="s">
        <v>7</v>
      </c>
      <c r="F13" s="83" t="s">
        <v>8</v>
      </c>
      <c r="G13" s="83" t="s">
        <v>9</v>
      </c>
      <c r="H13" s="83" t="s">
        <v>10</v>
      </c>
      <c r="I13" s="83" t="s">
        <v>11</v>
      </c>
      <c r="J13" s="83" t="s">
        <v>12</v>
      </c>
      <c r="K13" s="83" t="s">
        <v>13</v>
      </c>
    </row>
    <row r="14" spans="1:16" ht="15" x14ac:dyDescent="0.2">
      <c r="A14" s="8"/>
      <c r="B14" s="83">
        <v>1</v>
      </c>
      <c r="C14" s="83">
        <v>2</v>
      </c>
      <c r="D14" s="83">
        <v>3</v>
      </c>
      <c r="E14" s="83">
        <v>4</v>
      </c>
      <c r="F14" s="83">
        <v>5</v>
      </c>
      <c r="G14" s="83">
        <v>6</v>
      </c>
      <c r="H14" s="83">
        <v>7</v>
      </c>
      <c r="I14" s="83">
        <v>8</v>
      </c>
      <c r="J14" s="83">
        <v>9</v>
      </c>
      <c r="K14" s="83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14.881</v>
      </c>
      <c r="I15" s="20">
        <f>H15</f>
        <v>14.881</v>
      </c>
      <c r="J15" s="20">
        <f>I15</f>
        <v>14.881</v>
      </c>
      <c r="K15" s="17">
        <f>F15-J15</f>
        <v>25.409999999999997</v>
      </c>
      <c r="M15" s="9">
        <v>483.5</v>
      </c>
      <c r="N15" s="9">
        <f>M15/12</f>
        <v>40.291666666666664</v>
      </c>
      <c r="O15" s="21">
        <f>I15</f>
        <v>14.881</v>
      </c>
      <c r="P15" s="21">
        <f>N15-O15</f>
        <v>25.410666666666664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4.2039999999999997</v>
      </c>
      <c r="I16" s="20">
        <f t="shared" ref="I16:J16" si="0">H16</f>
        <v>4.2039999999999997</v>
      </c>
      <c r="J16" s="20">
        <f t="shared" si="0"/>
        <v>4.2039999999999997</v>
      </c>
      <c r="K16" s="17">
        <f t="shared" ref="K16" si="1">F16-J16</f>
        <v>9.1290000000000013</v>
      </c>
      <c r="M16" s="9">
        <v>160</v>
      </c>
      <c r="N16" s="9">
        <f t="shared" ref="N16:N17" si="2">M16/12</f>
        <v>13.333333333333334</v>
      </c>
      <c r="O16" s="21">
        <f>I16</f>
        <v>4.2039999999999997</v>
      </c>
      <c r="P16" s="21">
        <f t="shared" ref="P16:P17" si="3">N16-O16</f>
        <v>9.1293333333333351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145.50800000000001</v>
      </c>
      <c r="I17" s="20">
        <f t="shared" ref="I17:J17" si="4">H17</f>
        <v>145.50800000000001</v>
      </c>
      <c r="J17" s="20">
        <f t="shared" si="4"/>
        <v>145.50800000000001</v>
      </c>
      <c r="K17" s="17" t="s">
        <v>128</v>
      </c>
      <c r="M17" s="9">
        <v>1050</v>
      </c>
      <c r="N17" s="9">
        <f t="shared" si="2"/>
        <v>87.5</v>
      </c>
      <c r="O17" s="21">
        <f>I17</f>
        <v>145.50800000000001</v>
      </c>
      <c r="P17" s="21">
        <f t="shared" si="3"/>
        <v>-58.00800000000001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86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151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146</v>
      </c>
    </row>
    <row r="31" spans="1:16" x14ac:dyDescent="0.2">
      <c r="A31" s="8"/>
      <c r="B31" s="82" t="s">
        <v>16</v>
      </c>
    </row>
    <row r="32" spans="1:16" x14ac:dyDescent="0.2">
      <c r="A32" s="8"/>
      <c r="B32" s="1"/>
    </row>
    <row r="33" spans="1:16" ht="105" x14ac:dyDescent="0.2">
      <c r="A33" s="8"/>
      <c r="B33" s="83" t="s">
        <v>4</v>
      </c>
      <c r="C33" s="83" t="s">
        <v>17</v>
      </c>
      <c r="D33" s="83" t="s">
        <v>6</v>
      </c>
      <c r="E33" s="83" t="s">
        <v>18</v>
      </c>
      <c r="F33" s="83" t="s">
        <v>19</v>
      </c>
      <c r="G33" s="83" t="s">
        <v>20</v>
      </c>
      <c r="H33" s="83" t="s">
        <v>10</v>
      </c>
      <c r="I33" s="83" t="s">
        <v>11</v>
      </c>
      <c r="J33" s="83" t="s">
        <v>21</v>
      </c>
      <c r="K33" s="83" t="s">
        <v>22</v>
      </c>
    </row>
    <row r="34" spans="1:16" ht="15" x14ac:dyDescent="0.2">
      <c r="A34" s="8"/>
      <c r="B34" s="83">
        <v>1</v>
      </c>
      <c r="C34" s="83">
        <v>2</v>
      </c>
      <c r="D34" s="83">
        <v>3</v>
      </c>
      <c r="E34" s="83">
        <v>4</v>
      </c>
      <c r="F34" s="83">
        <v>5</v>
      </c>
      <c r="G34" s="83">
        <v>6</v>
      </c>
      <c r="H34" s="83">
        <v>7</v>
      </c>
      <c r="I34" s="83">
        <v>8</v>
      </c>
      <c r="J34" s="83">
        <v>9</v>
      </c>
      <c r="K34" s="83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90</v>
      </c>
      <c r="H35" s="20">
        <f>H15</f>
        <v>14.881</v>
      </c>
      <c r="I35" s="20">
        <f>H35</f>
        <v>14.881</v>
      </c>
      <c r="J35" s="20">
        <f>I35</f>
        <v>14.881</v>
      </c>
      <c r="K35" s="17">
        <f>F35-J35</f>
        <v>25.409999999999997</v>
      </c>
      <c r="M35" s="9">
        <v>483.5</v>
      </c>
      <c r="N35" s="9">
        <f>M35/12</f>
        <v>40.291666666666664</v>
      </c>
      <c r="O35" s="21">
        <f>I35</f>
        <v>14.881</v>
      </c>
      <c r="P35" s="21">
        <f>N35-O35</f>
        <v>25.410666666666664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4.2039999999999997</v>
      </c>
      <c r="I36" s="20">
        <f t="shared" ref="I36:I37" si="5">H36</f>
        <v>4.2039999999999997</v>
      </c>
      <c r="J36" s="20">
        <f>I36</f>
        <v>4.2039999999999997</v>
      </c>
      <c r="K36" s="17">
        <f>F36-J36</f>
        <v>9.1290000000000013</v>
      </c>
      <c r="M36" s="9">
        <v>160</v>
      </c>
      <c r="N36" s="9">
        <f t="shared" ref="N36:N37" si="6">M36/12</f>
        <v>13.333333333333334</v>
      </c>
      <c r="O36" s="21">
        <f t="shared" ref="O36:O37" si="7">I36</f>
        <v>4.2039999999999997</v>
      </c>
      <c r="P36" s="21">
        <f t="shared" ref="P36:P37" si="8">N36-O36</f>
        <v>9.1293333333333351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145.50800000000001</v>
      </c>
      <c r="I37" s="20">
        <f t="shared" si="5"/>
        <v>145.50800000000001</v>
      </c>
      <c r="J37" s="20">
        <f>I37</f>
        <v>145.50800000000001</v>
      </c>
      <c r="K37" s="16" t="s">
        <v>128</v>
      </c>
      <c r="M37" s="9">
        <v>1050</v>
      </c>
      <c r="N37" s="9">
        <f t="shared" si="6"/>
        <v>87.5</v>
      </c>
      <c r="O37" s="21">
        <f t="shared" si="7"/>
        <v>145.50800000000001</v>
      </c>
      <c r="P37" s="21">
        <f t="shared" si="8"/>
        <v>-58.00800000000001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86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152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146</v>
      </c>
    </row>
    <row r="52" spans="1:11" x14ac:dyDescent="0.2">
      <c r="A52" s="8"/>
      <c r="B52" s="82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83" t="s">
        <v>30</v>
      </c>
      <c r="E57" s="83" t="s">
        <v>31</v>
      </c>
      <c r="F57" s="83" t="s">
        <v>30</v>
      </c>
      <c r="G57" s="83" t="s">
        <v>31</v>
      </c>
      <c r="H57" s="83" t="s">
        <v>30</v>
      </c>
      <c r="I57" s="83" t="s">
        <v>31</v>
      </c>
      <c r="J57" s="83" t="s">
        <v>30</v>
      </c>
      <c r="K57" s="83" t="s">
        <v>31</v>
      </c>
    </row>
    <row r="58" spans="1:11" ht="15" x14ac:dyDescent="0.2">
      <c r="A58" s="8"/>
      <c r="B58" s="83">
        <v>1</v>
      </c>
      <c r="C58" s="83">
        <v>2</v>
      </c>
      <c r="D58" s="83">
        <v>3</v>
      </c>
      <c r="E58" s="83">
        <v>4</v>
      </c>
      <c r="F58" s="83">
        <v>5</v>
      </c>
      <c r="G58" s="83">
        <v>6</v>
      </c>
      <c r="H58" s="83">
        <v>7</v>
      </c>
      <c r="I58" s="83">
        <v>8</v>
      </c>
      <c r="J58" s="83">
        <v>9</v>
      </c>
      <c r="K58" s="83">
        <v>10</v>
      </c>
    </row>
    <row r="59" spans="1:11" ht="15" x14ac:dyDescent="0.2">
      <c r="A59" s="8"/>
      <c r="B59" s="81">
        <v>1</v>
      </c>
      <c r="C59" s="81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81">
        <v>2</v>
      </c>
      <c r="C60" s="81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81">
        <v>3</v>
      </c>
      <c r="C61" s="81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81" t="s">
        <v>26</v>
      </c>
      <c r="C62" s="81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86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153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146</v>
      </c>
    </row>
    <row r="76" spans="1:11" x14ac:dyDescent="0.2">
      <c r="A76" s="8"/>
      <c r="B76" s="82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83">
        <v>1</v>
      </c>
      <c r="C81" s="83">
        <v>2</v>
      </c>
      <c r="D81" s="83">
        <v>3</v>
      </c>
      <c r="E81" s="83">
        <v>4</v>
      </c>
      <c r="F81" s="83">
        <v>5</v>
      </c>
      <c r="G81" s="83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10.035</v>
      </c>
      <c r="F82" s="56">
        <f>E82</f>
        <v>10.035</v>
      </c>
      <c r="G82" s="112">
        <f>K15</f>
        <v>25.409999999999997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4.0570000000000004</v>
      </c>
      <c r="F83" s="27">
        <f t="shared" ref="F83:F102" si="9">E83</f>
        <v>4.0570000000000004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9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2.3300000000000001E-2</v>
      </c>
      <c r="F85" s="27">
        <f t="shared" si="9"/>
        <v>2.3300000000000001E-2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6.7909999999999998E-2</v>
      </c>
      <c r="F86" s="27">
        <f t="shared" si="9"/>
        <v>6.7909999999999998E-2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2.5000000000000001E-2</v>
      </c>
      <c r="F87" s="27">
        <f t="shared" si="9"/>
        <v>2.5000000000000001E-2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7.0000000000000007E-2</v>
      </c>
      <c r="F88" s="27">
        <f t="shared" si="9"/>
        <v>7.0000000000000007E-2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f>0.58625+0.011</f>
        <v>0.59725000000000006</v>
      </c>
      <c r="F89" s="57">
        <f t="shared" si="9"/>
        <v>0.59725000000000006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2.0419999999999998</v>
      </c>
      <c r="F90" s="56">
        <f t="shared" si="9"/>
        <v>2.0419999999999998</v>
      </c>
      <c r="G90" s="115">
        <f>K16</f>
        <v>9.1290000000000013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9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9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9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f>1.9782+0.18358</f>
        <v>2.1617799999999998</v>
      </c>
      <c r="F94" s="57">
        <f t="shared" si="9"/>
        <v>2.1617799999999998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118.2345912</v>
      </c>
      <c r="F95" s="56">
        <f t="shared" si="9"/>
        <v>118.2345912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22.540400000000002</v>
      </c>
      <c r="F96" s="27">
        <f t="shared" si="9"/>
        <v>22.540400000000002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1.6119999999999999</v>
      </c>
      <c r="F97" s="27">
        <f t="shared" si="9"/>
        <v>1.6119999999999999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2.5880000000000001</v>
      </c>
      <c r="F98" s="27">
        <f t="shared" si="9"/>
        <v>2.5880000000000001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9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f>0.5+0.0326</f>
        <v>0.53259999999999996</v>
      </c>
      <c r="F100" s="57">
        <f t="shared" si="9"/>
        <v>0.53259999999999996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136.46100000000001</v>
      </c>
      <c r="F101" s="58">
        <f t="shared" si="9"/>
        <v>136.46100000000001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25.4252</v>
      </c>
      <c r="F102" s="40">
        <f t="shared" si="9"/>
        <v>25.4252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326.47807120000004</v>
      </c>
      <c r="F103" s="94">
        <f>SUM(F82:F102)</f>
        <v>326.47807120000004</v>
      </c>
      <c r="G103" s="91" t="s">
        <v>150</v>
      </c>
      <c r="I103" s="86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86"/>
    </row>
    <row r="105" spans="1:9" x14ac:dyDescent="0.2">
      <c r="A105" s="8"/>
      <c r="B105" s="1"/>
      <c r="I105" s="86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83" t="s">
        <v>41</v>
      </c>
      <c r="C111" s="83" t="s">
        <v>42</v>
      </c>
      <c r="D111" s="83" t="s">
        <v>43</v>
      </c>
      <c r="E111" s="83" t="s">
        <v>44</v>
      </c>
      <c r="F111" s="83" t="s">
        <v>45</v>
      </c>
      <c r="G111" s="83" t="s">
        <v>46</v>
      </c>
      <c r="H111" s="83" t="s">
        <v>47</v>
      </c>
      <c r="I111" s="83" t="s">
        <v>48</v>
      </c>
    </row>
    <row r="112" spans="1:9" ht="15" x14ac:dyDescent="0.2">
      <c r="A112" s="8"/>
      <c r="B112" s="83">
        <v>1</v>
      </c>
      <c r="C112" s="83">
        <v>2</v>
      </c>
      <c r="D112" s="83">
        <v>3</v>
      </c>
      <c r="E112" s="83">
        <v>4</v>
      </c>
      <c r="F112" s="83">
        <v>5</v>
      </c>
      <c r="G112" s="83">
        <v>6</v>
      </c>
      <c r="H112" s="83">
        <v>7</v>
      </c>
      <c r="I112" s="83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25</v>
      </c>
      <c r="F113" s="30"/>
      <c r="G113" s="30">
        <f>D113-E113</f>
        <v>55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2.2999999999999998</v>
      </c>
      <c r="F114" s="30"/>
      <c r="G114" s="30">
        <f t="shared" ref="G114:G120" si="10">D114-E114</f>
        <v>6.7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0.5</v>
      </c>
      <c r="F115" s="30"/>
      <c r="G115" s="30">
        <f t="shared" si="10"/>
        <v>4.5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1</v>
      </c>
      <c r="F116" s="30"/>
      <c r="G116" s="30">
        <f t="shared" si="10"/>
        <v>39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0.55000000000000004</v>
      </c>
      <c r="F117" s="30"/>
      <c r="G117" s="30">
        <f t="shared" si="10"/>
        <v>4.25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0.5</v>
      </c>
      <c r="F118" s="30"/>
      <c r="G118" s="30">
        <f t="shared" si="10"/>
        <v>14.5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20</v>
      </c>
      <c r="F119" s="30"/>
      <c r="G119" s="30">
        <f t="shared" si="10"/>
        <v>130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151</v>
      </c>
      <c r="F120" s="30"/>
      <c r="G120" s="30">
        <f t="shared" si="10"/>
        <v>9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86" t="s">
        <v>49</v>
      </c>
    </row>
    <row r="124" spans="1:11" x14ac:dyDescent="0.2">
      <c r="A124" s="8"/>
      <c r="B124" s="12"/>
      <c r="H124" s="86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154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146</v>
      </c>
    </row>
    <row r="131" spans="1:14" x14ac:dyDescent="0.2">
      <c r="A131" s="8"/>
      <c r="B131" s="82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83" t="s">
        <v>75</v>
      </c>
      <c r="C134" s="83" t="s">
        <v>50</v>
      </c>
      <c r="D134" s="83" t="s">
        <v>51</v>
      </c>
      <c r="E134" s="83" t="s">
        <v>52</v>
      </c>
      <c r="F134" s="83" t="s">
        <v>71</v>
      </c>
      <c r="G134" s="83" t="s">
        <v>70</v>
      </c>
      <c r="H134" s="83" t="s">
        <v>78</v>
      </c>
    </row>
    <row r="135" spans="1:14" ht="15" x14ac:dyDescent="0.2">
      <c r="A135" s="8"/>
      <c r="B135" s="83">
        <v>1</v>
      </c>
      <c r="C135" s="83">
        <v>2</v>
      </c>
      <c r="D135" s="83">
        <v>3</v>
      </c>
      <c r="E135" s="83">
        <v>4</v>
      </c>
      <c r="F135" s="83">
        <v>5</v>
      </c>
      <c r="G135" s="83">
        <v>6</v>
      </c>
      <c r="H135" s="83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10.035</v>
      </c>
      <c r="G136" s="63">
        <f>F136</f>
        <v>10.035</v>
      </c>
      <c r="H136" s="135">
        <f>N137</f>
        <v>29.409456666666664</v>
      </c>
      <c r="I136" s="26"/>
      <c r="J136" s="26"/>
      <c r="K136" s="26"/>
      <c r="L136" s="26"/>
      <c r="M136" s="9">
        <v>483.5</v>
      </c>
      <c r="N136" s="28">
        <f>G136+G137+G138+G139+G140+G141</f>
        <v>10.882210000000001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0.66100000000000003</v>
      </c>
      <c r="G137" s="27">
        <f t="shared" ref="G137:G142" si="11">F137</f>
        <v>0.66100000000000003</v>
      </c>
      <c r="H137" s="136"/>
      <c r="I137" s="26"/>
      <c r="J137" s="26"/>
      <c r="K137" s="26"/>
      <c r="L137" s="26"/>
      <c r="M137" s="9">
        <f>M136/12</f>
        <v>40.291666666666664</v>
      </c>
      <c r="N137" s="29">
        <f>M137-N136</f>
        <v>29.409456666666664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2.3300000000000001E-2</v>
      </c>
      <c r="G138" s="27">
        <f t="shared" si="11"/>
        <v>2.3300000000000001E-2</v>
      </c>
      <c r="H138" s="136"/>
      <c r="I138" s="26"/>
      <c r="J138" s="26"/>
      <c r="K138" s="26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7.0000000000000007E-2</v>
      </c>
      <c r="G139" s="27">
        <f t="shared" si="11"/>
        <v>7.0000000000000007E-2</v>
      </c>
      <c r="H139" s="136"/>
      <c r="I139" s="26"/>
      <c r="J139" s="26"/>
      <c r="K139" s="26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6.7909999999999998E-2</v>
      </c>
      <c r="G140" s="27">
        <f t="shared" si="11"/>
        <v>6.7909999999999998E-2</v>
      </c>
      <c r="H140" s="136"/>
      <c r="I140" s="26"/>
      <c r="J140" s="26"/>
      <c r="K140" s="26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2.5000000000000001E-2</v>
      </c>
      <c r="G141" s="27">
        <f t="shared" si="11"/>
        <v>2.5000000000000001E-2</v>
      </c>
      <c r="H141" s="137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88" t="s">
        <v>99</v>
      </c>
      <c r="D142" s="88" t="s">
        <v>130</v>
      </c>
      <c r="E142" s="44">
        <v>3</v>
      </c>
      <c r="F142" s="27">
        <v>0</v>
      </c>
      <c r="G142" s="27">
        <f t="shared" si="11"/>
        <v>0</v>
      </c>
      <c r="H142" s="75">
        <f>N142</f>
        <v>13.333333333333334</v>
      </c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10.882210000000001</v>
      </c>
      <c r="G143" s="95">
        <f>SUM(G136:G142)</f>
        <v>10.882210000000001</v>
      </c>
      <c r="H143" s="30" t="s">
        <v>150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86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155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84">
        <v>8.2970000000000006</v>
      </c>
      <c r="N154" s="84">
        <v>8.2970000000000006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45.75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84">
        <v>2.863</v>
      </c>
      <c r="N157" s="84">
        <v>2.863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84">
        <v>1.1950000000000001</v>
      </c>
      <c r="N158" s="84">
        <v>1.1950000000000001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4.0579999999999998</v>
      </c>
      <c r="N159" s="52">
        <f>SUM(N157:N158)</f>
        <v>4.0579999999999998</v>
      </c>
    </row>
    <row r="160" spans="1:14" ht="15" x14ac:dyDescent="0.2">
      <c r="A160" s="8"/>
      <c r="B160" s="141" t="s">
        <v>58</v>
      </c>
      <c r="C160" s="142"/>
      <c r="D160" s="50">
        <f>F136</f>
        <v>10.035</v>
      </c>
      <c r="E160" s="50">
        <f>G136</f>
        <v>10.035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0.66100000000000003</v>
      </c>
      <c r="E162" s="50">
        <f>G137</f>
        <v>0.66100000000000003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0.16291</v>
      </c>
      <c r="E163" s="50">
        <f>G139+G140+G141</f>
        <v>0.16291</v>
      </c>
      <c r="F163" s="31"/>
      <c r="G163" s="31"/>
      <c r="H163" s="31"/>
      <c r="I163" s="31"/>
      <c r="J163" s="31"/>
      <c r="K163" s="31"/>
      <c r="L163" s="66" t="s">
        <v>134</v>
      </c>
      <c r="M163" s="54">
        <v>1.0999999999999999E-2</v>
      </c>
      <c r="N163" s="54">
        <v>1.0999999999999999E-2</v>
      </c>
    </row>
    <row r="164" spans="1:14" ht="15" x14ac:dyDescent="0.2">
      <c r="A164" s="8"/>
      <c r="B164" s="141" t="s">
        <v>62</v>
      </c>
      <c r="C164" s="142"/>
      <c r="D164" s="50">
        <f>F138</f>
        <v>2.3300000000000001E-2</v>
      </c>
      <c r="E164" s="50">
        <f>G138</f>
        <v>2.3300000000000001E-2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2.5000000000000001E-2</v>
      </c>
      <c r="N164" s="54">
        <v>2.5000000000000001E-2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7.0000000000000007E-2</v>
      </c>
      <c r="N165" s="54">
        <v>7.0000000000000007E-2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0.11700000000000001</v>
      </c>
      <c r="N167" s="52">
        <f>SUM(N163:N166)</f>
        <v>0.11700000000000001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B3" sqref="B3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 hidden="1" customWidth="1"/>
    <col min="13" max="13" width="13" style="9" hidden="1" customWidth="1"/>
    <col min="14" max="14" width="13.5703125" style="9" hidden="1" customWidth="1"/>
    <col min="15" max="15" width="10.7109375" style="9" hidden="1" customWidth="1"/>
    <col min="16" max="16" width="9.140625" style="9" hidden="1" customWidth="1"/>
    <col min="17" max="17" width="9.140625" style="9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6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85"/>
      <c r="E7" s="85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156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87"/>
      <c r="E9" s="85" t="s">
        <v>66</v>
      </c>
      <c r="F9" s="87"/>
      <c r="G9" s="8"/>
      <c r="H9" s="8"/>
      <c r="I9" s="8"/>
      <c r="J9" s="8"/>
      <c r="K9" s="8"/>
    </row>
    <row r="10" spans="1:16" x14ac:dyDescent="0.2">
      <c r="A10" s="8"/>
      <c r="B10" s="55" t="s">
        <v>147</v>
      </c>
      <c r="C10" s="8"/>
      <c r="D10" s="87"/>
      <c r="E10" s="87"/>
      <c r="F10" s="87"/>
      <c r="G10" s="8"/>
      <c r="H10" s="8"/>
      <c r="I10" s="8"/>
      <c r="J10" s="8"/>
      <c r="K10" s="8"/>
    </row>
    <row r="11" spans="1:16" x14ac:dyDescent="0.2">
      <c r="A11" s="8"/>
      <c r="B11" s="82" t="s">
        <v>16</v>
      </c>
      <c r="C11" s="8"/>
      <c r="D11" s="85"/>
      <c r="E11" s="8"/>
      <c r="F11" s="85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83" t="s">
        <v>4</v>
      </c>
      <c r="C13" s="83" t="s">
        <v>5</v>
      </c>
      <c r="D13" s="83" t="s">
        <v>6</v>
      </c>
      <c r="E13" s="83" t="s">
        <v>7</v>
      </c>
      <c r="F13" s="83" t="s">
        <v>8</v>
      </c>
      <c r="G13" s="83" t="s">
        <v>9</v>
      </c>
      <c r="H13" s="83" t="s">
        <v>10</v>
      </c>
      <c r="I13" s="83" t="s">
        <v>11</v>
      </c>
      <c r="J13" s="83" t="s">
        <v>12</v>
      </c>
      <c r="K13" s="83" t="s">
        <v>13</v>
      </c>
    </row>
    <row r="14" spans="1:16" ht="15" x14ac:dyDescent="0.2">
      <c r="A14" s="8"/>
      <c r="B14" s="83">
        <v>1</v>
      </c>
      <c r="C14" s="83">
        <v>2</v>
      </c>
      <c r="D14" s="83">
        <v>3</v>
      </c>
      <c r="E14" s="83">
        <v>4</v>
      </c>
      <c r="F14" s="83">
        <v>5</v>
      </c>
      <c r="G14" s="83">
        <v>6</v>
      </c>
      <c r="H14" s="83">
        <v>7</v>
      </c>
      <c r="I14" s="83">
        <v>8</v>
      </c>
      <c r="J14" s="83">
        <v>9</v>
      </c>
      <c r="K14" s="83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13.542999999999999</v>
      </c>
      <c r="I15" s="20">
        <f>H15</f>
        <v>13.542999999999999</v>
      </c>
      <c r="J15" s="20">
        <f>I15</f>
        <v>13.542999999999999</v>
      </c>
      <c r="K15" s="17">
        <f>F15-J15</f>
        <v>26.747999999999998</v>
      </c>
      <c r="M15" s="9">
        <v>483.5</v>
      </c>
      <c r="N15" s="9">
        <f>M15/12</f>
        <v>40.291666666666664</v>
      </c>
      <c r="O15" s="21">
        <f>I15</f>
        <v>13.542999999999999</v>
      </c>
      <c r="P15" s="21">
        <f>N15-O15</f>
        <v>26.748666666666665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3.8780000000000001</v>
      </c>
      <c r="I16" s="20">
        <f t="shared" ref="I16:J17" si="0">H16</f>
        <v>3.8780000000000001</v>
      </c>
      <c r="J16" s="20">
        <f t="shared" si="0"/>
        <v>3.8780000000000001</v>
      </c>
      <c r="K16" s="17">
        <f t="shared" ref="K16" si="1">F16-J16</f>
        <v>9.4550000000000001</v>
      </c>
      <c r="M16" s="9">
        <v>160</v>
      </c>
      <c r="N16" s="9">
        <f t="shared" ref="N16:N17" si="2">M16/12</f>
        <v>13.333333333333334</v>
      </c>
      <c r="O16" s="21">
        <f>I16</f>
        <v>3.8780000000000001</v>
      </c>
      <c r="P16" s="21">
        <f t="shared" ref="P16:P17" si="3">N16-O16</f>
        <v>9.4553333333333338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123.545</v>
      </c>
      <c r="I17" s="20">
        <f t="shared" si="0"/>
        <v>123.545</v>
      </c>
      <c r="J17" s="20">
        <f t="shared" si="0"/>
        <v>123.545</v>
      </c>
      <c r="K17" s="17" t="s">
        <v>128</v>
      </c>
      <c r="M17" s="9">
        <v>1050</v>
      </c>
      <c r="N17" s="9">
        <f t="shared" si="2"/>
        <v>87.5</v>
      </c>
      <c r="O17" s="21">
        <f>I17</f>
        <v>123.545</v>
      </c>
      <c r="P17" s="21">
        <f t="shared" si="3"/>
        <v>-36.045000000000002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86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156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147</v>
      </c>
    </row>
    <row r="31" spans="1:16" x14ac:dyDescent="0.2">
      <c r="A31" s="8"/>
      <c r="B31" s="82" t="s">
        <v>16</v>
      </c>
    </row>
    <row r="32" spans="1:16" x14ac:dyDescent="0.2">
      <c r="A32" s="8"/>
      <c r="B32" s="1"/>
    </row>
    <row r="33" spans="1:16" ht="105" x14ac:dyDescent="0.2">
      <c r="A33" s="8"/>
      <c r="B33" s="83" t="s">
        <v>4</v>
      </c>
      <c r="C33" s="83" t="s">
        <v>17</v>
      </c>
      <c r="D33" s="83" t="s">
        <v>6</v>
      </c>
      <c r="E33" s="83" t="s">
        <v>18</v>
      </c>
      <c r="F33" s="83" t="s">
        <v>19</v>
      </c>
      <c r="G33" s="83" t="s">
        <v>20</v>
      </c>
      <c r="H33" s="83" t="s">
        <v>10</v>
      </c>
      <c r="I33" s="83" t="s">
        <v>11</v>
      </c>
      <c r="J33" s="83" t="s">
        <v>21</v>
      </c>
      <c r="K33" s="83" t="s">
        <v>22</v>
      </c>
    </row>
    <row r="34" spans="1:16" ht="15" x14ac:dyDescent="0.2">
      <c r="A34" s="8"/>
      <c r="B34" s="83">
        <v>1</v>
      </c>
      <c r="C34" s="83">
        <v>2</v>
      </c>
      <c r="D34" s="83">
        <v>3</v>
      </c>
      <c r="E34" s="83">
        <v>4</v>
      </c>
      <c r="F34" s="83">
        <v>5</v>
      </c>
      <c r="G34" s="83">
        <v>6</v>
      </c>
      <c r="H34" s="83">
        <v>7</v>
      </c>
      <c r="I34" s="83">
        <v>8</v>
      </c>
      <c r="J34" s="83">
        <v>9</v>
      </c>
      <c r="K34" s="83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90</v>
      </c>
      <c r="H35" s="20">
        <f>H15</f>
        <v>13.542999999999999</v>
      </c>
      <c r="I35" s="20">
        <f>H35</f>
        <v>13.542999999999999</v>
      </c>
      <c r="J35" s="20">
        <f>I35</f>
        <v>13.542999999999999</v>
      </c>
      <c r="K35" s="17">
        <f>F35-J35</f>
        <v>26.747999999999998</v>
      </c>
      <c r="M35" s="9">
        <v>483.5</v>
      </c>
      <c r="N35" s="9">
        <f>M35/12</f>
        <v>40.291666666666664</v>
      </c>
      <c r="O35" s="21">
        <f>I35</f>
        <v>13.542999999999999</v>
      </c>
      <c r="P35" s="21">
        <f>N35-O35</f>
        <v>26.748666666666665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3.8780000000000001</v>
      </c>
      <c r="I36" s="20">
        <f t="shared" ref="I36:I37" si="4">H36</f>
        <v>3.8780000000000001</v>
      </c>
      <c r="J36" s="20">
        <f>I36</f>
        <v>3.8780000000000001</v>
      </c>
      <c r="K36" s="17">
        <f>F36-J36</f>
        <v>9.4550000000000001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3.8780000000000001</v>
      </c>
      <c r="P36" s="21">
        <f t="shared" ref="P36:P37" si="7">N36-O36</f>
        <v>9.4553333333333338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123.545</v>
      </c>
      <c r="I37" s="20">
        <f t="shared" si="4"/>
        <v>123.545</v>
      </c>
      <c r="J37" s="20">
        <f>I37</f>
        <v>123.545</v>
      </c>
      <c r="K37" s="16" t="s">
        <v>128</v>
      </c>
      <c r="M37" s="9">
        <v>1050</v>
      </c>
      <c r="N37" s="9">
        <f t="shared" si="5"/>
        <v>87.5</v>
      </c>
      <c r="O37" s="21">
        <f t="shared" si="6"/>
        <v>123.545</v>
      </c>
      <c r="P37" s="21">
        <f t="shared" si="7"/>
        <v>-36.045000000000002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86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157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147</v>
      </c>
    </row>
    <row r="52" spans="1:11" x14ac:dyDescent="0.2">
      <c r="A52" s="8"/>
      <c r="B52" s="82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83" t="s">
        <v>30</v>
      </c>
      <c r="E57" s="83" t="s">
        <v>31</v>
      </c>
      <c r="F57" s="83" t="s">
        <v>30</v>
      </c>
      <c r="G57" s="83" t="s">
        <v>31</v>
      </c>
      <c r="H57" s="83" t="s">
        <v>30</v>
      </c>
      <c r="I57" s="83" t="s">
        <v>31</v>
      </c>
      <c r="J57" s="83" t="s">
        <v>30</v>
      </c>
      <c r="K57" s="83" t="s">
        <v>31</v>
      </c>
    </row>
    <row r="58" spans="1:11" ht="15" x14ac:dyDescent="0.2">
      <c r="A58" s="8"/>
      <c r="B58" s="83">
        <v>1</v>
      </c>
      <c r="C58" s="83">
        <v>2</v>
      </c>
      <c r="D58" s="83">
        <v>3</v>
      </c>
      <c r="E58" s="83">
        <v>4</v>
      </c>
      <c r="F58" s="83">
        <v>5</v>
      </c>
      <c r="G58" s="83">
        <v>6</v>
      </c>
      <c r="H58" s="83">
        <v>7</v>
      </c>
      <c r="I58" s="83">
        <v>8</v>
      </c>
      <c r="J58" s="83">
        <v>9</v>
      </c>
      <c r="K58" s="83">
        <v>10</v>
      </c>
    </row>
    <row r="59" spans="1:11" ht="15" x14ac:dyDescent="0.2">
      <c r="A59" s="8"/>
      <c r="B59" s="81">
        <v>1</v>
      </c>
      <c r="C59" s="81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81">
        <v>2</v>
      </c>
      <c r="C60" s="81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81">
        <v>3</v>
      </c>
      <c r="C61" s="81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81" t="s">
        <v>26</v>
      </c>
      <c r="C62" s="81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86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158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147</v>
      </c>
    </row>
    <row r="76" spans="1:11" x14ac:dyDescent="0.2">
      <c r="A76" s="8"/>
      <c r="B76" s="82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83">
        <v>1</v>
      </c>
      <c r="C81" s="83">
        <v>2</v>
      </c>
      <c r="D81" s="83">
        <v>3</v>
      </c>
      <c r="E81" s="83">
        <v>4</v>
      </c>
      <c r="F81" s="83">
        <v>5</v>
      </c>
      <c r="G81" s="83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9.298</v>
      </c>
      <c r="F82" s="56">
        <f>E82</f>
        <v>9.298</v>
      </c>
      <c r="G82" s="112">
        <f>K15</f>
        <v>26.747999999999998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3.544</v>
      </c>
      <c r="F83" s="27">
        <f t="shared" ref="F83:F102" si="8">E83</f>
        <v>3.544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2.1399999999999999E-2</v>
      </c>
      <c r="F85" s="27">
        <f t="shared" si="8"/>
        <v>2.1399999999999999E-2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6.1120000000000001E-2</v>
      </c>
      <c r="F86" s="27">
        <f t="shared" si="8"/>
        <v>6.1120000000000001E-2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2.1000000000000001E-2</v>
      </c>
      <c r="F87" s="27">
        <f t="shared" si="8"/>
        <v>2.1000000000000001E-2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6.2E-2</v>
      </c>
      <c r="F88" s="27">
        <f t="shared" si="8"/>
        <v>6.2E-2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0.53090000000000004</v>
      </c>
      <c r="F89" s="57">
        <f t="shared" si="8"/>
        <v>0.53090000000000004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1.92</v>
      </c>
      <c r="F90" s="56">
        <f t="shared" si="8"/>
        <v>1.92</v>
      </c>
      <c r="G90" s="115">
        <f>K16</f>
        <v>9.4550000000000001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1.95766</v>
      </c>
      <c r="F94" s="57">
        <f t="shared" si="8"/>
        <v>1.95766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103.045</v>
      </c>
      <c r="F95" s="56">
        <f t="shared" si="8"/>
        <v>103.045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15.787100000000001</v>
      </c>
      <c r="F96" s="27">
        <f t="shared" si="8"/>
        <v>15.787100000000001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1.5960000000000001</v>
      </c>
      <c r="F97" s="27">
        <f t="shared" si="8"/>
        <v>1.5960000000000001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2.5979999999999999</v>
      </c>
      <c r="F98" s="27">
        <f t="shared" si="8"/>
        <v>2.5979999999999999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0.51889999999999992</v>
      </c>
      <c r="F100" s="57">
        <f t="shared" si="8"/>
        <v>0.51889999999999992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133.64699999999999</v>
      </c>
      <c r="F101" s="58">
        <f t="shared" si="8"/>
        <v>133.64699999999999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22.367899999999999</v>
      </c>
      <c r="F102" s="40">
        <f t="shared" si="8"/>
        <v>22.367899999999999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296.98102</v>
      </c>
      <c r="F103" s="94">
        <f>SUM(F82:F102)</f>
        <v>296.98102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86"/>
    </row>
    <row r="105" spans="1:9" x14ac:dyDescent="0.2">
      <c r="A105" s="8"/>
      <c r="B105" s="1"/>
      <c r="I105" s="86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83" t="s">
        <v>41</v>
      </c>
      <c r="C111" s="83" t="s">
        <v>42</v>
      </c>
      <c r="D111" s="83" t="s">
        <v>43</v>
      </c>
      <c r="E111" s="83" t="s">
        <v>44</v>
      </c>
      <c r="F111" s="83" t="s">
        <v>45</v>
      </c>
      <c r="G111" s="83" t="s">
        <v>46</v>
      </c>
      <c r="H111" s="83" t="s">
        <v>47</v>
      </c>
      <c r="I111" s="83" t="s">
        <v>48</v>
      </c>
    </row>
    <row r="112" spans="1:9" ht="15" x14ac:dyDescent="0.2">
      <c r="A112" s="8"/>
      <c r="B112" s="83">
        <v>1</v>
      </c>
      <c r="C112" s="83">
        <v>2</v>
      </c>
      <c r="D112" s="83">
        <v>3</v>
      </c>
      <c r="E112" s="83">
        <v>4</v>
      </c>
      <c r="F112" s="83">
        <v>5</v>
      </c>
      <c r="G112" s="83">
        <v>6</v>
      </c>
      <c r="H112" s="83">
        <v>7</v>
      </c>
      <c r="I112" s="83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22</v>
      </c>
      <c r="F113" s="30"/>
      <c r="G113" s="30">
        <f>D113-E113</f>
        <v>58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2</v>
      </c>
      <c r="F114" s="30"/>
      <c r="G114" s="30">
        <f t="shared" ref="G114:G120" si="9">D114-E114</f>
        <v>7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0.5</v>
      </c>
      <c r="F115" s="30"/>
      <c r="G115" s="30">
        <f t="shared" si="9"/>
        <v>4.5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0.8</v>
      </c>
      <c r="F116" s="30"/>
      <c r="G116" s="30">
        <f t="shared" si="9"/>
        <v>39.200000000000003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0.5</v>
      </c>
      <c r="F117" s="30"/>
      <c r="G117" s="30">
        <f t="shared" si="9"/>
        <v>4.3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0.4</v>
      </c>
      <c r="F118" s="30"/>
      <c r="G118" s="30">
        <f t="shared" si="9"/>
        <v>14.6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13</v>
      </c>
      <c r="F119" s="30"/>
      <c r="G119" s="30">
        <f t="shared" si="9"/>
        <v>137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133</v>
      </c>
      <c r="F120" s="30"/>
      <c r="G120" s="30">
        <f t="shared" si="9"/>
        <v>27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86" t="s">
        <v>49</v>
      </c>
    </row>
    <row r="124" spans="1:11" x14ac:dyDescent="0.2">
      <c r="A124" s="8"/>
      <c r="B124" s="12"/>
      <c r="H124" s="86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159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147</v>
      </c>
    </row>
    <row r="131" spans="1:14" x14ac:dyDescent="0.2">
      <c r="A131" s="8"/>
      <c r="B131" s="82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83" t="s">
        <v>75</v>
      </c>
      <c r="C134" s="83" t="s">
        <v>50</v>
      </c>
      <c r="D134" s="83" t="s">
        <v>51</v>
      </c>
      <c r="E134" s="83" t="s">
        <v>52</v>
      </c>
      <c r="F134" s="83" t="s">
        <v>71</v>
      </c>
      <c r="G134" s="83" t="s">
        <v>70</v>
      </c>
      <c r="H134" s="83" t="s">
        <v>78</v>
      </c>
    </row>
    <row r="135" spans="1:14" ht="15" x14ac:dyDescent="0.2">
      <c r="A135" s="8"/>
      <c r="B135" s="83">
        <v>1</v>
      </c>
      <c r="C135" s="83">
        <v>2</v>
      </c>
      <c r="D135" s="83">
        <v>3</v>
      </c>
      <c r="E135" s="83">
        <v>4</v>
      </c>
      <c r="F135" s="83">
        <v>5</v>
      </c>
      <c r="G135" s="83">
        <v>6</v>
      </c>
      <c r="H135" s="83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9.298</v>
      </c>
      <c r="G136" s="63">
        <f>F136</f>
        <v>9.298</v>
      </c>
      <c r="H136" s="135">
        <f>N137</f>
        <v>30.190146666666664</v>
      </c>
      <c r="I136" s="26"/>
      <c r="J136" s="26"/>
      <c r="K136" s="26"/>
      <c r="L136" s="26"/>
      <c r="M136" s="9">
        <v>483.5</v>
      </c>
      <c r="N136" s="28">
        <f>G136+G137+G138+G139+G140+G141</f>
        <v>10.101520000000001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0.63800000000000001</v>
      </c>
      <c r="G137" s="27">
        <f t="shared" ref="G137:G142" si="10">F137</f>
        <v>0.63800000000000001</v>
      </c>
      <c r="H137" s="136"/>
      <c r="I137" s="26"/>
      <c r="J137" s="26"/>
      <c r="K137" s="26"/>
      <c r="L137" s="26"/>
      <c r="M137" s="9">
        <f>M136/12</f>
        <v>40.291666666666664</v>
      </c>
      <c r="N137" s="29">
        <f>M137-N136</f>
        <v>30.190146666666664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2.1399999999999999E-2</v>
      </c>
      <c r="G138" s="27">
        <f t="shared" si="10"/>
        <v>2.1399999999999999E-2</v>
      </c>
      <c r="H138" s="136"/>
      <c r="I138" s="26"/>
      <c r="J138" s="26"/>
      <c r="K138" s="26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6.2E-2</v>
      </c>
      <c r="G139" s="27">
        <f t="shared" si="10"/>
        <v>6.2E-2</v>
      </c>
      <c r="H139" s="136"/>
      <c r="I139" s="26"/>
      <c r="J139" s="26"/>
      <c r="K139" s="26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6.1120000000000001E-2</v>
      </c>
      <c r="G140" s="27">
        <f t="shared" si="10"/>
        <v>6.1120000000000001E-2</v>
      </c>
      <c r="H140" s="136"/>
      <c r="I140" s="26"/>
      <c r="J140" s="26"/>
      <c r="K140" s="26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2.1000000000000001E-2</v>
      </c>
      <c r="G141" s="27">
        <f t="shared" si="10"/>
        <v>2.1000000000000001E-2</v>
      </c>
      <c r="H141" s="137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88" t="s">
        <v>99</v>
      </c>
      <c r="D142" s="88" t="s">
        <v>130</v>
      </c>
      <c r="E142" s="44">
        <v>3</v>
      </c>
      <c r="F142" s="27">
        <v>0</v>
      </c>
      <c r="G142" s="27">
        <f t="shared" si="10"/>
        <v>0</v>
      </c>
      <c r="H142" s="75">
        <f>N142</f>
        <v>13.333333333333334</v>
      </c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10.101520000000001</v>
      </c>
      <c r="G143" s="95">
        <f>SUM(G136:G142)</f>
        <v>10.101520000000001</v>
      </c>
      <c r="H143" s="30" t="s">
        <v>150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86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160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84">
        <v>8.2970000000000006</v>
      </c>
      <c r="N154" s="84">
        <v>8.2970000000000006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46.5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3.5" customHeight="1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84">
        <v>2.863</v>
      </c>
      <c r="N157" s="84">
        <v>2.863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84">
        <v>1.1950000000000001</v>
      </c>
      <c r="N158" s="84">
        <v>1.1950000000000001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4.0579999999999998</v>
      </c>
      <c r="N159" s="52">
        <f>SUM(N157:N158)</f>
        <v>4.0579999999999998</v>
      </c>
    </row>
    <row r="160" spans="1:14" ht="15" x14ac:dyDescent="0.2">
      <c r="A160" s="8"/>
      <c r="B160" s="141" t="s">
        <v>58</v>
      </c>
      <c r="C160" s="142"/>
      <c r="D160" s="50">
        <f>F136</f>
        <v>9.298</v>
      </c>
      <c r="E160" s="50">
        <f>G136</f>
        <v>9.298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0.63800000000000001</v>
      </c>
      <c r="E162" s="50">
        <f>G137</f>
        <v>0.63800000000000001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0.14412</v>
      </c>
      <c r="E163" s="50">
        <f>G139+G140+G141</f>
        <v>0.14412</v>
      </c>
      <c r="F163" s="31"/>
      <c r="G163" s="31"/>
      <c r="H163" s="31"/>
      <c r="I163" s="31"/>
      <c r="J163" s="31"/>
      <c r="K163" s="31"/>
      <c r="L163" s="66" t="s">
        <v>134</v>
      </c>
      <c r="M163" s="54">
        <v>1.0999999999999999E-2</v>
      </c>
      <c r="N163" s="54">
        <v>1.0999999999999999E-2</v>
      </c>
    </row>
    <row r="164" spans="1:14" ht="15" x14ac:dyDescent="0.2">
      <c r="A164" s="8"/>
      <c r="B164" s="141" t="s">
        <v>62</v>
      </c>
      <c r="C164" s="142"/>
      <c r="D164" s="50">
        <f>F138</f>
        <v>2.1399999999999999E-2</v>
      </c>
      <c r="E164" s="50">
        <f>G138</f>
        <v>2.1399999999999999E-2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2.5000000000000001E-2</v>
      </c>
      <c r="N164" s="54">
        <v>2.5000000000000001E-2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7.0000000000000007E-2</v>
      </c>
      <c r="N165" s="54">
        <v>7.0000000000000007E-2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0.11700000000000001</v>
      </c>
      <c r="N167" s="52">
        <f>SUM(N163:N166)</f>
        <v>0.11700000000000001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 hidden="1" customWidth="1"/>
    <col min="13" max="13" width="13" style="9" hidden="1" customWidth="1"/>
    <col min="14" max="14" width="13.5703125" style="9" hidden="1" customWidth="1"/>
    <col min="15" max="15" width="10.7109375" style="9" hidden="1" customWidth="1"/>
    <col min="16" max="16" width="9.140625" style="9" hidden="1" customWidth="1"/>
    <col min="17" max="17" width="9.140625" style="9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6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85"/>
      <c r="E7" s="85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161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87"/>
      <c r="E9" s="85" t="s">
        <v>66</v>
      </c>
      <c r="F9" s="87"/>
      <c r="G9" s="8"/>
      <c r="H9" s="8"/>
      <c r="I9" s="8"/>
      <c r="J9" s="8"/>
      <c r="K9" s="8"/>
    </row>
    <row r="10" spans="1:16" x14ac:dyDescent="0.2">
      <c r="A10" s="8"/>
      <c r="B10" s="55" t="s">
        <v>149</v>
      </c>
      <c r="C10" s="8"/>
      <c r="D10" s="87"/>
      <c r="E10" s="87"/>
      <c r="F10" s="87"/>
      <c r="G10" s="8"/>
      <c r="H10" s="8"/>
      <c r="I10" s="8"/>
      <c r="J10" s="8"/>
      <c r="K10" s="8"/>
    </row>
    <row r="11" spans="1:16" x14ac:dyDescent="0.2">
      <c r="A11" s="8"/>
      <c r="B11" s="82" t="s">
        <v>16</v>
      </c>
      <c r="C11" s="8"/>
      <c r="D11" s="85"/>
      <c r="E11" s="8"/>
      <c r="F11" s="85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83" t="s">
        <v>4</v>
      </c>
      <c r="C13" s="83" t="s">
        <v>5</v>
      </c>
      <c r="D13" s="83" t="s">
        <v>6</v>
      </c>
      <c r="E13" s="83" t="s">
        <v>7</v>
      </c>
      <c r="F13" s="83" t="s">
        <v>8</v>
      </c>
      <c r="G13" s="83" t="s">
        <v>9</v>
      </c>
      <c r="H13" s="83" t="s">
        <v>10</v>
      </c>
      <c r="I13" s="83" t="s">
        <v>11</v>
      </c>
      <c r="J13" s="83" t="s">
        <v>12</v>
      </c>
      <c r="K13" s="83" t="s">
        <v>13</v>
      </c>
    </row>
    <row r="14" spans="1:16" ht="15" x14ac:dyDescent="0.2">
      <c r="A14" s="8"/>
      <c r="B14" s="83">
        <v>1</v>
      </c>
      <c r="C14" s="83">
        <v>2</v>
      </c>
      <c r="D14" s="83">
        <v>3</v>
      </c>
      <c r="E14" s="83">
        <v>4</v>
      </c>
      <c r="F14" s="83">
        <v>5</v>
      </c>
      <c r="G14" s="83">
        <v>6</v>
      </c>
      <c r="H14" s="83">
        <v>7</v>
      </c>
      <c r="I14" s="83">
        <v>8</v>
      </c>
      <c r="J14" s="83">
        <v>9</v>
      </c>
      <c r="K14" s="83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12.08</v>
      </c>
      <c r="I15" s="20">
        <f>H15</f>
        <v>12.08</v>
      </c>
      <c r="J15" s="20">
        <f>I15</f>
        <v>12.08</v>
      </c>
      <c r="K15" s="17">
        <f>F15-J15</f>
        <v>28.210999999999999</v>
      </c>
      <c r="M15" s="9">
        <v>483.5</v>
      </c>
      <c r="N15" s="9">
        <f>M15/12</f>
        <v>40.291666666666664</v>
      </c>
      <c r="O15" s="21">
        <f>I15</f>
        <v>12.08</v>
      </c>
      <c r="P15" s="21">
        <f>N15-O15</f>
        <v>28.211666666666666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3.7970000000000002</v>
      </c>
      <c r="I16" s="20">
        <f t="shared" ref="I16:J17" si="0">H16</f>
        <v>3.7970000000000002</v>
      </c>
      <c r="J16" s="20">
        <f t="shared" si="0"/>
        <v>3.7970000000000002</v>
      </c>
      <c r="K16" s="17">
        <f t="shared" ref="K16" si="1">F16-J16</f>
        <v>9.5359999999999996</v>
      </c>
      <c r="M16" s="9">
        <v>160</v>
      </c>
      <c r="N16" s="9">
        <f t="shared" ref="N16:N17" si="2">M16/12</f>
        <v>13.333333333333334</v>
      </c>
      <c r="O16" s="21">
        <f>I16</f>
        <v>3.7970000000000002</v>
      </c>
      <c r="P16" s="21">
        <f t="shared" ref="P16:P17" si="3">N16-O16</f>
        <v>9.5363333333333333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124.904</v>
      </c>
      <c r="I17" s="20">
        <f t="shared" si="0"/>
        <v>124.904</v>
      </c>
      <c r="J17" s="20">
        <f t="shared" si="0"/>
        <v>124.904</v>
      </c>
      <c r="K17" s="17" t="s">
        <v>128</v>
      </c>
      <c r="M17" s="9">
        <v>1050</v>
      </c>
      <c r="N17" s="9">
        <f t="shared" si="2"/>
        <v>87.5</v>
      </c>
      <c r="O17" s="21">
        <f>I17</f>
        <v>124.904</v>
      </c>
      <c r="P17" s="21">
        <f t="shared" si="3"/>
        <v>-37.403999999999996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86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161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149</v>
      </c>
    </row>
    <row r="31" spans="1:16" x14ac:dyDescent="0.2">
      <c r="A31" s="8"/>
      <c r="B31" s="82" t="s">
        <v>16</v>
      </c>
    </row>
    <row r="32" spans="1:16" x14ac:dyDescent="0.2">
      <c r="A32" s="8"/>
      <c r="B32" s="1"/>
    </row>
    <row r="33" spans="1:16" ht="105" x14ac:dyDescent="0.2">
      <c r="A33" s="8"/>
      <c r="B33" s="83" t="s">
        <v>4</v>
      </c>
      <c r="C33" s="83" t="s">
        <v>17</v>
      </c>
      <c r="D33" s="83" t="s">
        <v>6</v>
      </c>
      <c r="E33" s="83" t="s">
        <v>18</v>
      </c>
      <c r="F33" s="83" t="s">
        <v>19</v>
      </c>
      <c r="G33" s="83" t="s">
        <v>20</v>
      </c>
      <c r="H33" s="83" t="s">
        <v>10</v>
      </c>
      <c r="I33" s="83" t="s">
        <v>11</v>
      </c>
      <c r="J33" s="83" t="s">
        <v>21</v>
      </c>
      <c r="K33" s="83" t="s">
        <v>22</v>
      </c>
    </row>
    <row r="34" spans="1:16" ht="15" x14ac:dyDescent="0.2">
      <c r="A34" s="8"/>
      <c r="B34" s="83">
        <v>1</v>
      </c>
      <c r="C34" s="83">
        <v>2</v>
      </c>
      <c r="D34" s="83">
        <v>3</v>
      </c>
      <c r="E34" s="83">
        <v>4</v>
      </c>
      <c r="F34" s="83">
        <v>5</v>
      </c>
      <c r="G34" s="83">
        <v>6</v>
      </c>
      <c r="H34" s="83">
        <v>7</v>
      </c>
      <c r="I34" s="83">
        <v>8</v>
      </c>
      <c r="J34" s="83">
        <v>9</v>
      </c>
      <c r="K34" s="83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12.08</v>
      </c>
      <c r="I35" s="20">
        <f>H35</f>
        <v>12.08</v>
      </c>
      <c r="J35" s="20">
        <f>I35</f>
        <v>12.08</v>
      </c>
      <c r="K35" s="17">
        <f>F35-J35</f>
        <v>28.210999999999999</v>
      </c>
      <c r="M35" s="9">
        <v>483.5</v>
      </c>
      <c r="N35" s="9">
        <f>M35/12</f>
        <v>40.291666666666664</v>
      </c>
      <c r="O35" s="21">
        <f>I35</f>
        <v>12.08</v>
      </c>
      <c r="P35" s="21">
        <f>N35-O35</f>
        <v>28.211666666666666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3.7970000000000002</v>
      </c>
      <c r="I36" s="20">
        <f t="shared" ref="I36:I37" si="4">H36</f>
        <v>3.7970000000000002</v>
      </c>
      <c r="J36" s="20">
        <f>I36</f>
        <v>3.7970000000000002</v>
      </c>
      <c r="K36" s="17">
        <f>F36-J36</f>
        <v>9.5359999999999996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3.7970000000000002</v>
      </c>
      <c r="P36" s="21">
        <f t="shared" ref="P36:P37" si="7">N36-O36</f>
        <v>9.5363333333333333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124.904</v>
      </c>
      <c r="I37" s="20">
        <f t="shared" si="4"/>
        <v>124.904</v>
      </c>
      <c r="J37" s="20">
        <f>I37</f>
        <v>124.904</v>
      </c>
      <c r="K37" s="16" t="s">
        <v>128</v>
      </c>
      <c r="M37" s="9">
        <v>1050</v>
      </c>
      <c r="N37" s="9">
        <f t="shared" si="5"/>
        <v>87.5</v>
      </c>
      <c r="O37" s="21">
        <f t="shared" si="6"/>
        <v>124.904</v>
      </c>
      <c r="P37" s="21">
        <f t="shared" si="7"/>
        <v>-37.403999999999996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86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162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149</v>
      </c>
    </row>
    <row r="52" spans="1:11" x14ac:dyDescent="0.2">
      <c r="A52" s="8"/>
      <c r="B52" s="82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83" t="s">
        <v>30</v>
      </c>
      <c r="E57" s="83" t="s">
        <v>31</v>
      </c>
      <c r="F57" s="83" t="s">
        <v>30</v>
      </c>
      <c r="G57" s="83" t="s">
        <v>31</v>
      </c>
      <c r="H57" s="83" t="s">
        <v>30</v>
      </c>
      <c r="I57" s="83" t="s">
        <v>31</v>
      </c>
      <c r="J57" s="83" t="s">
        <v>30</v>
      </c>
      <c r="K57" s="83" t="s">
        <v>31</v>
      </c>
    </row>
    <row r="58" spans="1:11" ht="15" x14ac:dyDescent="0.2">
      <c r="A58" s="8"/>
      <c r="B58" s="83">
        <v>1</v>
      </c>
      <c r="C58" s="83">
        <v>2</v>
      </c>
      <c r="D58" s="83">
        <v>3</v>
      </c>
      <c r="E58" s="83">
        <v>4</v>
      </c>
      <c r="F58" s="83">
        <v>5</v>
      </c>
      <c r="G58" s="83">
        <v>6</v>
      </c>
      <c r="H58" s="83">
        <v>7</v>
      </c>
      <c r="I58" s="83">
        <v>8</v>
      </c>
      <c r="J58" s="83">
        <v>9</v>
      </c>
      <c r="K58" s="83">
        <v>10</v>
      </c>
    </row>
    <row r="59" spans="1:11" ht="15" x14ac:dyDescent="0.2">
      <c r="A59" s="8"/>
      <c r="B59" s="81">
        <v>1</v>
      </c>
      <c r="C59" s="81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81">
        <v>2</v>
      </c>
      <c r="C60" s="81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81">
        <v>3</v>
      </c>
      <c r="C61" s="81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81" t="s">
        <v>26</v>
      </c>
      <c r="C62" s="81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86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163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149</v>
      </c>
    </row>
    <row r="76" spans="1:11" x14ac:dyDescent="0.2">
      <c r="A76" s="8"/>
      <c r="B76" s="82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83">
        <v>1</v>
      </c>
      <c r="C81" s="83">
        <v>2</v>
      </c>
      <c r="D81" s="83">
        <v>3</v>
      </c>
      <c r="E81" s="83">
        <v>4</v>
      </c>
      <c r="F81" s="83">
        <v>5</v>
      </c>
      <c r="G81" s="83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7.984</v>
      </c>
      <c r="F82" s="56">
        <f>E82</f>
        <v>7.984</v>
      </c>
      <c r="G82" s="112">
        <f>K15</f>
        <v>28.210999999999999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3.3919999999999999</v>
      </c>
      <c r="F83" s="27">
        <f t="shared" ref="F83:F102" si="8">E83</f>
        <v>3.3919999999999999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1.55E-2</v>
      </c>
      <c r="F85" s="27">
        <f t="shared" si="8"/>
        <v>1.55E-2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6.6479999999999997E-2</v>
      </c>
      <c r="F86" s="27">
        <f t="shared" si="8"/>
        <v>6.6479999999999997E-2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1.6E-2</v>
      </c>
      <c r="F87" s="27">
        <f t="shared" si="8"/>
        <v>1.6E-2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0.06</v>
      </c>
      <c r="F88" s="27">
        <f t="shared" si="8"/>
        <v>0.06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0.54052</v>
      </c>
      <c r="F89" s="57">
        <f t="shared" si="8"/>
        <v>0.54052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1.6830000000000001</v>
      </c>
      <c r="F90" s="56">
        <f t="shared" si="8"/>
        <v>1.6830000000000001</v>
      </c>
      <c r="G90" s="115">
        <f>K16</f>
        <v>9.5359999999999996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2.1135200000000003</v>
      </c>
      <c r="F94" s="57">
        <f t="shared" si="8"/>
        <v>2.1135200000000003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102.869</v>
      </c>
      <c r="F95" s="56">
        <f t="shared" si="8"/>
        <v>102.869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15.6442</v>
      </c>
      <c r="F96" s="27">
        <f t="shared" si="8"/>
        <v>15.6442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1.581</v>
      </c>
      <c r="F97" s="27">
        <f t="shared" si="8"/>
        <v>1.581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4.2880000000000003</v>
      </c>
      <c r="F98" s="27">
        <f t="shared" si="8"/>
        <v>4.2880000000000003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0.52150000000000007</v>
      </c>
      <c r="F100" s="57">
        <f t="shared" si="8"/>
        <v>0.52150000000000007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124.242</v>
      </c>
      <c r="F101" s="58">
        <f t="shared" si="8"/>
        <v>124.242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21.028600000000001</v>
      </c>
      <c r="F102" s="40">
        <f t="shared" si="8"/>
        <v>21.028600000000001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286.05036000000001</v>
      </c>
      <c r="F103" s="94">
        <f>SUM(F82:F102)</f>
        <v>286.05036000000001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86"/>
    </row>
    <row r="105" spans="1:9" x14ac:dyDescent="0.2">
      <c r="A105" s="8"/>
      <c r="B105" s="1"/>
      <c r="I105" s="86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83" t="s">
        <v>41</v>
      </c>
      <c r="C111" s="83" t="s">
        <v>42</v>
      </c>
      <c r="D111" s="83" t="s">
        <v>43</v>
      </c>
      <c r="E111" s="83" t="s">
        <v>44</v>
      </c>
      <c r="F111" s="83" t="s">
        <v>45</v>
      </c>
      <c r="G111" s="83" t="s">
        <v>46</v>
      </c>
      <c r="H111" s="83" t="s">
        <v>47</v>
      </c>
      <c r="I111" s="83" t="s">
        <v>48</v>
      </c>
    </row>
    <row r="112" spans="1:9" ht="15" x14ac:dyDescent="0.2">
      <c r="A112" s="8"/>
      <c r="B112" s="83">
        <v>1</v>
      </c>
      <c r="C112" s="83">
        <v>2</v>
      </c>
      <c r="D112" s="83">
        <v>3</v>
      </c>
      <c r="E112" s="83">
        <v>4</v>
      </c>
      <c r="F112" s="83">
        <v>5</v>
      </c>
      <c r="G112" s="83">
        <v>6</v>
      </c>
      <c r="H112" s="83">
        <v>7</v>
      </c>
      <c r="I112" s="83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23</v>
      </c>
      <c r="F113" s="30"/>
      <c r="G113" s="30">
        <f>D113-E113</f>
        <v>57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1.8</v>
      </c>
      <c r="F114" s="30"/>
      <c r="G114" s="30">
        <f t="shared" ref="G114:G120" si="9">D114-E114</f>
        <v>7.2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0.5</v>
      </c>
      <c r="F115" s="30"/>
      <c r="G115" s="30">
        <f t="shared" si="9"/>
        <v>4.5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0.8</v>
      </c>
      <c r="F116" s="30"/>
      <c r="G116" s="30">
        <f t="shared" si="9"/>
        <v>39.200000000000003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0.4</v>
      </c>
      <c r="F117" s="30"/>
      <c r="G117" s="30">
        <f t="shared" si="9"/>
        <v>4.3999999999999995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0.32</v>
      </c>
      <c r="F118" s="30"/>
      <c r="G118" s="30">
        <f t="shared" si="9"/>
        <v>14.68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21</v>
      </c>
      <c r="F119" s="30"/>
      <c r="G119" s="30">
        <f t="shared" si="9"/>
        <v>129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128</v>
      </c>
      <c r="F120" s="30"/>
      <c r="G120" s="30">
        <f t="shared" si="9"/>
        <v>32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86" t="s">
        <v>49</v>
      </c>
    </row>
    <row r="124" spans="1:11" x14ac:dyDescent="0.2">
      <c r="A124" s="8"/>
      <c r="B124" s="12"/>
      <c r="H124" s="86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164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149</v>
      </c>
    </row>
    <row r="131" spans="1:14" x14ac:dyDescent="0.2">
      <c r="A131" s="8"/>
      <c r="B131" s="82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83" t="s">
        <v>75</v>
      </c>
      <c r="C134" s="83" t="s">
        <v>50</v>
      </c>
      <c r="D134" s="83" t="s">
        <v>51</v>
      </c>
      <c r="E134" s="83" t="s">
        <v>52</v>
      </c>
      <c r="F134" s="83" t="s">
        <v>71</v>
      </c>
      <c r="G134" s="83" t="s">
        <v>70</v>
      </c>
      <c r="H134" s="83" t="s">
        <v>78</v>
      </c>
    </row>
    <row r="135" spans="1:14" ht="15" x14ac:dyDescent="0.2">
      <c r="A135" s="8"/>
      <c r="B135" s="83">
        <v>1</v>
      </c>
      <c r="C135" s="83">
        <v>2</v>
      </c>
      <c r="D135" s="83">
        <v>3</v>
      </c>
      <c r="E135" s="83">
        <v>4</v>
      </c>
      <c r="F135" s="83">
        <v>5</v>
      </c>
      <c r="G135" s="83">
        <v>6</v>
      </c>
      <c r="H135" s="83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7.984</v>
      </c>
      <c r="G136" s="63">
        <f>F136</f>
        <v>7.984</v>
      </c>
      <c r="H136" s="135">
        <f>N137</f>
        <v>31.550686666666664</v>
      </c>
      <c r="I136" s="26"/>
      <c r="J136" s="26"/>
      <c r="K136" s="26"/>
      <c r="L136" s="26"/>
      <c r="M136" s="9">
        <v>483.5</v>
      </c>
      <c r="N136" s="28">
        <f>G136+G137+G138+G139+G140+G141</f>
        <v>8.7409800000000004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0.59899999999999998</v>
      </c>
      <c r="G137" s="63">
        <f t="shared" ref="G137:G142" si="10">F137</f>
        <v>0.59899999999999998</v>
      </c>
      <c r="H137" s="136"/>
      <c r="I137" s="26"/>
      <c r="J137" s="26"/>
      <c r="K137" s="26"/>
      <c r="L137" s="26"/>
      <c r="M137" s="9">
        <f>M136/12</f>
        <v>40.291666666666664</v>
      </c>
      <c r="N137" s="29">
        <f>M137-N136</f>
        <v>31.550686666666664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1.55E-2</v>
      </c>
      <c r="G138" s="63">
        <f t="shared" si="10"/>
        <v>1.55E-2</v>
      </c>
      <c r="H138" s="136"/>
      <c r="I138" s="26"/>
      <c r="J138" s="26"/>
      <c r="K138" s="26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0.06</v>
      </c>
      <c r="G139" s="63">
        <f t="shared" si="10"/>
        <v>0.06</v>
      </c>
      <c r="H139" s="136"/>
      <c r="I139" s="26"/>
      <c r="J139" s="26"/>
      <c r="K139" s="26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6.6479999999999997E-2</v>
      </c>
      <c r="G140" s="63">
        <f t="shared" si="10"/>
        <v>6.6479999999999997E-2</v>
      </c>
      <c r="H140" s="136"/>
      <c r="I140" s="26"/>
      <c r="J140" s="26"/>
      <c r="K140" s="26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1.6E-2</v>
      </c>
      <c r="G141" s="63">
        <f t="shared" si="10"/>
        <v>1.6E-2</v>
      </c>
      <c r="H141" s="137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88" t="s">
        <v>99</v>
      </c>
      <c r="D142" s="88" t="s">
        <v>130</v>
      </c>
      <c r="E142" s="44">
        <v>3</v>
      </c>
      <c r="F142" s="27">
        <v>0</v>
      </c>
      <c r="G142" s="63">
        <f t="shared" si="10"/>
        <v>0</v>
      </c>
      <c r="H142" s="75">
        <f>N142</f>
        <v>13.333333333333334</v>
      </c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8.7409800000000004</v>
      </c>
      <c r="G143" s="95">
        <f>SUM(G136:G142)</f>
        <v>8.7409800000000004</v>
      </c>
      <c r="H143" s="30" t="s">
        <v>150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86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165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84">
        <v>8.2970000000000006</v>
      </c>
      <c r="N154" s="84">
        <v>8.2970000000000006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50.25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84">
        <v>2.863</v>
      </c>
      <c r="N157" s="84">
        <v>2.863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84">
        <v>1.1950000000000001</v>
      </c>
      <c r="N158" s="84">
        <v>1.1950000000000001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4.0579999999999998</v>
      </c>
      <c r="N159" s="52">
        <f>SUM(N157:N158)</f>
        <v>4.0579999999999998</v>
      </c>
    </row>
    <row r="160" spans="1:14" ht="15" x14ac:dyDescent="0.2">
      <c r="A160" s="8"/>
      <c r="B160" s="141" t="s">
        <v>58</v>
      </c>
      <c r="C160" s="142"/>
      <c r="D160" s="50">
        <f>F136</f>
        <v>7.984</v>
      </c>
      <c r="E160" s="50">
        <f>G136</f>
        <v>7.984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0.59899999999999998</v>
      </c>
      <c r="E162" s="50">
        <f>G137</f>
        <v>0.59899999999999998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0.14248</v>
      </c>
      <c r="E163" s="50">
        <f>G139+G140+G141</f>
        <v>0.14248</v>
      </c>
      <c r="F163" s="31"/>
      <c r="G163" s="31"/>
      <c r="H163" s="31"/>
      <c r="I163" s="31"/>
      <c r="J163" s="31"/>
      <c r="K163" s="31"/>
      <c r="L163" s="66" t="s">
        <v>134</v>
      </c>
      <c r="M163" s="54">
        <v>1.0999999999999999E-2</v>
      </c>
      <c r="N163" s="54">
        <v>1.0999999999999999E-2</v>
      </c>
    </row>
    <row r="164" spans="1:14" ht="15" x14ac:dyDescent="0.2">
      <c r="A164" s="8"/>
      <c r="B164" s="141" t="s">
        <v>62</v>
      </c>
      <c r="C164" s="142"/>
      <c r="D164" s="50">
        <f>F138</f>
        <v>1.55E-2</v>
      </c>
      <c r="E164" s="50">
        <f>G138</f>
        <v>1.55E-2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2.5000000000000001E-2</v>
      </c>
      <c r="N164" s="54">
        <v>2.5000000000000001E-2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7.0000000000000007E-2</v>
      </c>
      <c r="N165" s="54">
        <v>7.0000000000000007E-2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0.11700000000000001</v>
      </c>
      <c r="N167" s="52">
        <f>SUM(N163:N166)</f>
        <v>0.11700000000000001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F21" sqref="F21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 hidden="1" customWidth="1"/>
    <col min="13" max="13" width="13" style="9" hidden="1" customWidth="1"/>
    <col min="14" max="14" width="13.5703125" style="9" hidden="1" customWidth="1"/>
    <col min="15" max="15" width="10.7109375" style="9" hidden="1" customWidth="1"/>
    <col min="16" max="16" width="9.140625" style="9" hidden="1" customWidth="1"/>
    <col min="17" max="17" width="9.140625" style="9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6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85"/>
      <c r="E7" s="85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166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87"/>
      <c r="E9" s="85" t="s">
        <v>66</v>
      </c>
      <c r="F9" s="87"/>
      <c r="G9" s="8"/>
      <c r="H9" s="8"/>
      <c r="I9" s="8"/>
      <c r="J9" s="8"/>
      <c r="K9" s="8"/>
    </row>
    <row r="10" spans="1:16" x14ac:dyDescent="0.2">
      <c r="A10" s="8"/>
      <c r="B10" s="55" t="s">
        <v>148</v>
      </c>
      <c r="C10" s="8"/>
      <c r="D10" s="87"/>
      <c r="E10" s="87"/>
      <c r="F10" s="87"/>
      <c r="G10" s="8"/>
      <c r="H10" s="8"/>
      <c r="I10" s="8"/>
      <c r="J10" s="8"/>
      <c r="K10" s="8"/>
    </row>
    <row r="11" spans="1:16" x14ac:dyDescent="0.2">
      <c r="A11" s="8"/>
      <c r="B11" s="82" t="s">
        <v>16</v>
      </c>
      <c r="C11" s="8"/>
      <c r="D11" s="85"/>
      <c r="E11" s="8"/>
      <c r="F11" s="85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83" t="s">
        <v>4</v>
      </c>
      <c r="C13" s="83" t="s">
        <v>5</v>
      </c>
      <c r="D13" s="83" t="s">
        <v>6</v>
      </c>
      <c r="E13" s="83" t="s">
        <v>7</v>
      </c>
      <c r="F13" s="83" t="s">
        <v>8</v>
      </c>
      <c r="G13" s="83" t="s">
        <v>9</v>
      </c>
      <c r="H13" s="83" t="s">
        <v>10</v>
      </c>
      <c r="I13" s="83" t="s">
        <v>11</v>
      </c>
      <c r="J13" s="83" t="s">
        <v>12</v>
      </c>
      <c r="K13" s="83" t="s">
        <v>13</v>
      </c>
    </row>
    <row r="14" spans="1:16" ht="15" x14ac:dyDescent="0.2">
      <c r="A14" s="8"/>
      <c r="B14" s="83">
        <v>1</v>
      </c>
      <c r="C14" s="83">
        <v>2</v>
      </c>
      <c r="D14" s="83">
        <v>3</v>
      </c>
      <c r="E14" s="83">
        <v>4</v>
      </c>
      <c r="F14" s="83">
        <v>5</v>
      </c>
      <c r="G14" s="83">
        <v>6</v>
      </c>
      <c r="H14" s="83">
        <v>7</v>
      </c>
      <c r="I14" s="83">
        <v>8</v>
      </c>
      <c r="J14" s="83">
        <v>9</v>
      </c>
      <c r="K14" s="83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9.9849999999999994</v>
      </c>
      <c r="I15" s="20">
        <f>H15</f>
        <v>9.9849999999999994</v>
      </c>
      <c r="J15" s="20">
        <f>I15</f>
        <v>9.9849999999999994</v>
      </c>
      <c r="K15" s="17">
        <f>F15-J15</f>
        <v>30.305999999999997</v>
      </c>
      <c r="M15" s="9">
        <v>483.5</v>
      </c>
      <c r="N15" s="9">
        <f>M15/12</f>
        <v>40.291666666666664</v>
      </c>
      <c r="O15" s="21">
        <f>I15</f>
        <v>9.9849999999999994</v>
      </c>
      <c r="P15" s="21">
        <f>N15-O15</f>
        <v>30.306666666666665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3.3759999999999999</v>
      </c>
      <c r="I16" s="20">
        <f t="shared" ref="I16:J17" si="0">H16</f>
        <v>3.3759999999999999</v>
      </c>
      <c r="J16" s="20">
        <f t="shared" si="0"/>
        <v>3.3759999999999999</v>
      </c>
      <c r="K16" s="17">
        <f t="shared" ref="K16" si="1">F16-J16</f>
        <v>9.9570000000000007</v>
      </c>
      <c r="M16" s="9">
        <v>160</v>
      </c>
      <c r="N16" s="9">
        <f t="shared" ref="N16:N17" si="2">M16/12</f>
        <v>13.333333333333334</v>
      </c>
      <c r="O16" s="21">
        <f>I16</f>
        <v>3.3759999999999999</v>
      </c>
      <c r="P16" s="21">
        <f t="shared" ref="P16:P17" si="3">N16-O16</f>
        <v>9.9573333333333345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95.338999999999999</v>
      </c>
      <c r="I17" s="20">
        <f t="shared" si="0"/>
        <v>95.338999999999999</v>
      </c>
      <c r="J17" s="20">
        <f t="shared" si="0"/>
        <v>95.338999999999999</v>
      </c>
      <c r="K17" s="17" t="s">
        <v>128</v>
      </c>
      <c r="M17" s="9">
        <v>1050</v>
      </c>
      <c r="N17" s="9">
        <f t="shared" si="2"/>
        <v>87.5</v>
      </c>
      <c r="O17" s="21">
        <f>I17</f>
        <v>95.338999999999999</v>
      </c>
      <c r="P17" s="21">
        <f t="shared" si="3"/>
        <v>-7.8389999999999986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86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166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148</v>
      </c>
    </row>
    <row r="31" spans="1:16" x14ac:dyDescent="0.2">
      <c r="A31" s="8"/>
      <c r="B31" s="82" t="s">
        <v>16</v>
      </c>
    </row>
    <row r="32" spans="1:16" x14ac:dyDescent="0.2">
      <c r="A32" s="8"/>
      <c r="B32" s="1"/>
    </row>
    <row r="33" spans="1:16" ht="105" x14ac:dyDescent="0.2">
      <c r="A33" s="8"/>
      <c r="B33" s="83" t="s">
        <v>4</v>
      </c>
      <c r="C33" s="83" t="s">
        <v>17</v>
      </c>
      <c r="D33" s="83" t="s">
        <v>6</v>
      </c>
      <c r="E33" s="83" t="s">
        <v>18</v>
      </c>
      <c r="F33" s="83" t="s">
        <v>19</v>
      </c>
      <c r="G33" s="83" t="s">
        <v>20</v>
      </c>
      <c r="H33" s="83" t="s">
        <v>10</v>
      </c>
      <c r="I33" s="83" t="s">
        <v>11</v>
      </c>
      <c r="J33" s="83" t="s">
        <v>21</v>
      </c>
      <c r="K33" s="83" t="s">
        <v>22</v>
      </c>
    </row>
    <row r="34" spans="1:16" ht="15" x14ac:dyDescent="0.2">
      <c r="A34" s="8"/>
      <c r="B34" s="83">
        <v>1</v>
      </c>
      <c r="C34" s="83">
        <v>2</v>
      </c>
      <c r="D34" s="83">
        <v>3</v>
      </c>
      <c r="E34" s="83">
        <v>4</v>
      </c>
      <c r="F34" s="83">
        <v>5</v>
      </c>
      <c r="G34" s="83">
        <v>6</v>
      </c>
      <c r="H34" s="83">
        <v>7</v>
      </c>
      <c r="I34" s="83">
        <v>8</v>
      </c>
      <c r="J34" s="83">
        <v>9</v>
      </c>
      <c r="K34" s="83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9.9849999999999994</v>
      </c>
      <c r="I35" s="20">
        <f>H35</f>
        <v>9.9849999999999994</v>
      </c>
      <c r="J35" s="20">
        <f>I35</f>
        <v>9.9849999999999994</v>
      </c>
      <c r="K35" s="17">
        <f>F35-J35</f>
        <v>30.305999999999997</v>
      </c>
      <c r="M35" s="9">
        <v>483.5</v>
      </c>
      <c r="N35" s="9">
        <f>M35/12</f>
        <v>40.291666666666664</v>
      </c>
      <c r="O35" s="21">
        <f>I35</f>
        <v>9.9849999999999994</v>
      </c>
      <c r="P35" s="21">
        <f>N35-O35</f>
        <v>30.306666666666665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3.3759999999999999</v>
      </c>
      <c r="I36" s="20">
        <f t="shared" ref="I36:I37" si="4">H36</f>
        <v>3.3759999999999999</v>
      </c>
      <c r="J36" s="20">
        <f>I36</f>
        <v>3.3759999999999999</v>
      </c>
      <c r="K36" s="17">
        <f>F36-J36</f>
        <v>9.9570000000000007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3.3759999999999999</v>
      </c>
      <c r="P36" s="21">
        <f t="shared" ref="P36:P37" si="7">N36-O36</f>
        <v>9.9573333333333345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95.338999999999999</v>
      </c>
      <c r="I37" s="20">
        <f t="shared" si="4"/>
        <v>95.338999999999999</v>
      </c>
      <c r="J37" s="20">
        <f>I37</f>
        <v>95.338999999999999</v>
      </c>
      <c r="K37" s="16" t="s">
        <v>128</v>
      </c>
      <c r="M37" s="9">
        <v>1050</v>
      </c>
      <c r="N37" s="9">
        <f t="shared" si="5"/>
        <v>87.5</v>
      </c>
      <c r="O37" s="21">
        <f t="shared" si="6"/>
        <v>95.338999999999999</v>
      </c>
      <c r="P37" s="21">
        <f t="shared" si="7"/>
        <v>-7.8389999999999986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86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167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148</v>
      </c>
    </row>
    <row r="52" spans="1:11" x14ac:dyDescent="0.2">
      <c r="A52" s="8"/>
      <c r="B52" s="82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83" t="s">
        <v>30</v>
      </c>
      <c r="E57" s="83" t="s">
        <v>31</v>
      </c>
      <c r="F57" s="83" t="s">
        <v>30</v>
      </c>
      <c r="G57" s="83" t="s">
        <v>31</v>
      </c>
      <c r="H57" s="83" t="s">
        <v>30</v>
      </c>
      <c r="I57" s="83" t="s">
        <v>31</v>
      </c>
      <c r="J57" s="83" t="s">
        <v>30</v>
      </c>
      <c r="K57" s="83" t="s">
        <v>31</v>
      </c>
    </row>
    <row r="58" spans="1:11" ht="15" x14ac:dyDescent="0.2">
      <c r="A58" s="8"/>
      <c r="B58" s="83">
        <v>1</v>
      </c>
      <c r="C58" s="83">
        <v>2</v>
      </c>
      <c r="D58" s="83">
        <v>3</v>
      </c>
      <c r="E58" s="83">
        <v>4</v>
      </c>
      <c r="F58" s="83">
        <v>5</v>
      </c>
      <c r="G58" s="83">
        <v>6</v>
      </c>
      <c r="H58" s="83">
        <v>7</v>
      </c>
      <c r="I58" s="83">
        <v>8</v>
      </c>
      <c r="J58" s="83">
        <v>9</v>
      </c>
      <c r="K58" s="83">
        <v>10</v>
      </c>
    </row>
    <row r="59" spans="1:11" ht="15" x14ac:dyDescent="0.2">
      <c r="A59" s="8"/>
      <c r="B59" s="81">
        <v>1</v>
      </c>
      <c r="C59" s="81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81">
        <v>2</v>
      </c>
      <c r="C60" s="81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81">
        <v>3</v>
      </c>
      <c r="C61" s="81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81" t="s">
        <v>26</v>
      </c>
      <c r="C62" s="81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86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168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148</v>
      </c>
    </row>
    <row r="76" spans="1:11" x14ac:dyDescent="0.2">
      <c r="A76" s="8"/>
      <c r="B76" s="82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83">
        <v>1</v>
      </c>
      <c r="C81" s="83">
        <v>2</v>
      </c>
      <c r="D81" s="83">
        <v>3</v>
      </c>
      <c r="E81" s="83">
        <v>4</v>
      </c>
      <c r="F81" s="83">
        <v>5</v>
      </c>
      <c r="G81" s="83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6.782</v>
      </c>
      <c r="F82" s="56">
        <f>E82</f>
        <v>6.782</v>
      </c>
      <c r="G82" s="112">
        <f>K15</f>
        <v>30.305999999999997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2.5910000000000002</v>
      </c>
      <c r="F83" s="27">
        <f t="shared" ref="F83:F102" si="8">E83</f>
        <v>2.5910000000000002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1.4500000000000001E-2</v>
      </c>
      <c r="F85" s="27">
        <f t="shared" si="8"/>
        <v>1.4500000000000001E-2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6.1400000000000003E-2</v>
      </c>
      <c r="F86" s="27">
        <f t="shared" si="8"/>
        <v>6.1400000000000003E-2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1.4E-2</v>
      </c>
      <c r="F87" s="27">
        <f t="shared" si="8"/>
        <v>1.4E-2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4.4999999999999998E-2</v>
      </c>
      <c r="F88" s="27">
        <f t="shared" si="8"/>
        <v>4.4999999999999998E-2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0.47219</v>
      </c>
      <c r="F89" s="57">
        <f t="shared" si="8"/>
        <v>0.47219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1.333</v>
      </c>
      <c r="F90" s="56">
        <f t="shared" si="8"/>
        <v>1.333</v>
      </c>
      <c r="G90" s="115">
        <f>K16</f>
        <v>9.9570000000000007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2.0426299999999999</v>
      </c>
      <c r="F94" s="57">
        <f t="shared" si="8"/>
        <v>2.0426299999999999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78.411000000000001</v>
      </c>
      <c r="F95" s="56">
        <f t="shared" si="8"/>
        <v>78.411000000000001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12.977499999999999</v>
      </c>
      <c r="F96" s="27">
        <f t="shared" si="8"/>
        <v>12.977499999999999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1.3199999999999998</v>
      </c>
      <c r="F97" s="27">
        <f t="shared" si="8"/>
        <v>1.3199999999999998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2.16</v>
      </c>
      <c r="F98" s="27">
        <f t="shared" si="8"/>
        <v>2.16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0.47000000000000003</v>
      </c>
      <c r="F100" s="57">
        <f t="shared" si="8"/>
        <v>0.47000000000000003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77.814999999999998</v>
      </c>
      <c r="F101" s="58">
        <f t="shared" si="8"/>
        <v>77.814999999999998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15.5662</v>
      </c>
      <c r="F102" s="40">
        <f t="shared" si="8"/>
        <v>15.5662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202.08045999999999</v>
      </c>
      <c r="F103" s="94">
        <f>SUM(F82:F102)</f>
        <v>202.08045999999999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86"/>
    </row>
    <row r="105" spans="1:9" x14ac:dyDescent="0.2">
      <c r="A105" s="8"/>
      <c r="B105" s="1"/>
      <c r="I105" s="86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83" t="s">
        <v>41</v>
      </c>
      <c r="C111" s="83" t="s">
        <v>42</v>
      </c>
      <c r="D111" s="83" t="s">
        <v>43</v>
      </c>
      <c r="E111" s="83" t="s">
        <v>44</v>
      </c>
      <c r="F111" s="83" t="s">
        <v>45</v>
      </c>
      <c r="G111" s="83" t="s">
        <v>46</v>
      </c>
      <c r="H111" s="83" t="s">
        <v>47</v>
      </c>
      <c r="I111" s="83" t="s">
        <v>48</v>
      </c>
    </row>
    <row r="112" spans="1:9" ht="15" x14ac:dyDescent="0.2">
      <c r="A112" s="8"/>
      <c r="B112" s="83">
        <v>1</v>
      </c>
      <c r="C112" s="83">
        <v>2</v>
      </c>
      <c r="D112" s="83">
        <v>3</v>
      </c>
      <c r="E112" s="83">
        <v>4</v>
      </c>
      <c r="F112" s="83">
        <v>5</v>
      </c>
      <c r="G112" s="83">
        <v>6</v>
      </c>
      <c r="H112" s="83">
        <v>7</v>
      </c>
      <c r="I112" s="83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20</v>
      </c>
      <c r="F113" s="30"/>
      <c r="G113" s="30">
        <f>D113-E113</f>
        <v>60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1.5</v>
      </c>
      <c r="F114" s="30"/>
      <c r="G114" s="30">
        <f t="shared" ref="G114:G120" si="9">D114-E114</f>
        <v>7.5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0.4</v>
      </c>
      <c r="F115" s="30"/>
      <c r="G115" s="30">
        <f t="shared" si="9"/>
        <v>4.5999999999999996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0.6</v>
      </c>
      <c r="F116" s="30"/>
      <c r="G116" s="30">
        <f t="shared" si="9"/>
        <v>39.4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0.3</v>
      </c>
      <c r="F117" s="30"/>
      <c r="G117" s="30">
        <f t="shared" si="9"/>
        <v>4.5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0.4</v>
      </c>
      <c r="F118" s="30"/>
      <c r="G118" s="30">
        <f t="shared" si="9"/>
        <v>14.6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13</v>
      </c>
      <c r="F119" s="30"/>
      <c r="G119" s="30">
        <f t="shared" si="9"/>
        <v>137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106</v>
      </c>
      <c r="F120" s="30"/>
      <c r="G120" s="30">
        <f t="shared" si="9"/>
        <v>54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86" t="s">
        <v>49</v>
      </c>
    </row>
    <row r="124" spans="1:11" x14ac:dyDescent="0.2">
      <c r="A124" s="8"/>
      <c r="B124" s="12"/>
      <c r="H124" s="86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169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148</v>
      </c>
    </row>
    <row r="131" spans="1:14" x14ac:dyDescent="0.2">
      <c r="A131" s="8"/>
      <c r="B131" s="82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83" t="s">
        <v>75</v>
      </c>
      <c r="C134" s="83" t="s">
        <v>50</v>
      </c>
      <c r="D134" s="83" t="s">
        <v>51</v>
      </c>
      <c r="E134" s="83" t="s">
        <v>52</v>
      </c>
      <c r="F134" s="83" t="s">
        <v>71</v>
      </c>
      <c r="G134" s="83" t="s">
        <v>70</v>
      </c>
      <c r="H134" s="83" t="s">
        <v>78</v>
      </c>
    </row>
    <row r="135" spans="1:14" ht="15" x14ac:dyDescent="0.2">
      <c r="A135" s="8"/>
      <c r="B135" s="83">
        <v>1</v>
      </c>
      <c r="C135" s="83">
        <v>2</v>
      </c>
      <c r="D135" s="83">
        <v>3</v>
      </c>
      <c r="E135" s="83">
        <v>4</v>
      </c>
      <c r="F135" s="83">
        <v>5</v>
      </c>
      <c r="G135" s="83">
        <v>6</v>
      </c>
      <c r="H135" s="83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6.782</v>
      </c>
      <c r="G136" s="63">
        <f>F136</f>
        <v>6.782</v>
      </c>
      <c r="H136" s="135">
        <f>N137</f>
        <v>32.986766666666668</v>
      </c>
      <c r="I136" s="26"/>
      <c r="J136" s="26"/>
      <c r="K136" s="26"/>
      <c r="L136" s="26"/>
      <c r="M136" s="9">
        <v>483.5</v>
      </c>
      <c r="N136" s="28">
        <f>G136+G137+G138+G139+G140+G141</f>
        <v>7.3048999999999999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0.38800000000000001</v>
      </c>
      <c r="G137" s="63">
        <f t="shared" ref="G137:G142" si="10">F137</f>
        <v>0.38800000000000001</v>
      </c>
      <c r="H137" s="136"/>
      <c r="I137" s="26"/>
      <c r="J137" s="26"/>
      <c r="K137" s="26"/>
      <c r="L137" s="26"/>
      <c r="M137" s="9">
        <f>M136/12</f>
        <v>40.291666666666664</v>
      </c>
      <c r="N137" s="29">
        <f>M137-N136</f>
        <v>32.986766666666668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1.4500000000000001E-2</v>
      </c>
      <c r="G138" s="63">
        <f t="shared" si="10"/>
        <v>1.4500000000000001E-2</v>
      </c>
      <c r="H138" s="136"/>
      <c r="I138" s="26"/>
      <c r="J138" s="26"/>
      <c r="K138" s="26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4.4999999999999998E-2</v>
      </c>
      <c r="G139" s="63">
        <f t="shared" si="10"/>
        <v>4.4999999999999998E-2</v>
      </c>
      <c r="H139" s="136"/>
      <c r="I139" s="26"/>
      <c r="J139" s="26"/>
      <c r="K139" s="26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6.1400000000000003E-2</v>
      </c>
      <c r="G140" s="63">
        <f t="shared" si="10"/>
        <v>6.1400000000000003E-2</v>
      </c>
      <c r="H140" s="136"/>
      <c r="I140" s="26"/>
      <c r="J140" s="26"/>
      <c r="K140" s="26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1.4E-2</v>
      </c>
      <c r="G141" s="63">
        <f t="shared" si="10"/>
        <v>1.4E-2</v>
      </c>
      <c r="H141" s="137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88" t="s">
        <v>99</v>
      </c>
      <c r="D142" s="88" t="s">
        <v>130</v>
      </c>
      <c r="E142" s="44">
        <v>3</v>
      </c>
      <c r="F142" s="27">
        <v>0</v>
      </c>
      <c r="G142" s="63">
        <v>0</v>
      </c>
      <c r="H142" s="75">
        <f>N142</f>
        <v>13.333333333333334</v>
      </c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7.3048999999999999</v>
      </c>
      <c r="G143" s="95">
        <f>SUM(G136:G142)</f>
        <v>7.3048999999999999</v>
      </c>
      <c r="H143" s="30" t="s">
        <v>150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86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170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84">
        <v>8.2970000000000006</v>
      </c>
      <c r="N154" s="84">
        <v>8.2970000000000006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53.25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84">
        <v>2.863</v>
      </c>
      <c r="N157" s="84">
        <v>2.863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84">
        <v>1.1950000000000001</v>
      </c>
      <c r="N158" s="84">
        <v>1.1950000000000001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4.0579999999999998</v>
      </c>
      <c r="N159" s="52">
        <f>SUM(N157:N158)</f>
        <v>4.0579999999999998</v>
      </c>
    </row>
    <row r="160" spans="1:14" ht="15" x14ac:dyDescent="0.2">
      <c r="A160" s="8"/>
      <c r="B160" s="141" t="s">
        <v>58</v>
      </c>
      <c r="C160" s="142"/>
      <c r="D160" s="50">
        <f>F136</f>
        <v>6.782</v>
      </c>
      <c r="E160" s="50">
        <f>G136</f>
        <v>6.782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0.38800000000000001</v>
      </c>
      <c r="E162" s="50">
        <f>G137</f>
        <v>0.38800000000000001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0.12040000000000001</v>
      </c>
      <c r="E163" s="50">
        <f>G139+G140+G141</f>
        <v>0.12039999999999999</v>
      </c>
      <c r="F163" s="31"/>
      <c r="G163" s="31"/>
      <c r="H163" s="31"/>
      <c r="I163" s="31"/>
      <c r="J163" s="31"/>
      <c r="K163" s="31"/>
      <c r="L163" s="66" t="s">
        <v>134</v>
      </c>
      <c r="M163" s="54">
        <v>1.0999999999999999E-2</v>
      </c>
      <c r="N163" s="54">
        <v>1.0999999999999999E-2</v>
      </c>
    </row>
    <row r="164" spans="1:14" ht="15" x14ac:dyDescent="0.2">
      <c r="A164" s="8"/>
      <c r="B164" s="141" t="s">
        <v>62</v>
      </c>
      <c r="C164" s="142"/>
      <c r="D164" s="50">
        <f>F138</f>
        <v>1.4500000000000001E-2</v>
      </c>
      <c r="E164" s="50">
        <f>G138</f>
        <v>1.4500000000000001E-2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2.5000000000000001E-2</v>
      </c>
      <c r="N164" s="54">
        <v>2.5000000000000001E-2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7.0000000000000007E-2</v>
      </c>
      <c r="N165" s="54">
        <v>7.0000000000000007E-2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0.11700000000000001</v>
      </c>
      <c r="N167" s="52">
        <f>SUM(N163:N166)</f>
        <v>0.11700000000000001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 hidden="1" customWidth="1"/>
    <col min="13" max="13" width="13" style="9" hidden="1" customWidth="1"/>
    <col min="14" max="14" width="13.5703125" style="9" hidden="1" customWidth="1"/>
    <col min="15" max="15" width="10.7109375" style="9" hidden="1" customWidth="1"/>
    <col min="16" max="16" width="9.140625" style="9" hidden="1" customWidth="1"/>
    <col min="17" max="17" width="9.140625" style="9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62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61"/>
      <c r="E7" s="61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171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65"/>
      <c r="E9" s="64" t="s">
        <v>66</v>
      </c>
      <c r="F9" s="65"/>
      <c r="G9" s="8"/>
      <c r="H9" s="8"/>
      <c r="I9" s="8"/>
      <c r="J9" s="8"/>
      <c r="K9" s="8"/>
    </row>
    <row r="10" spans="1:16" x14ac:dyDescent="0.2">
      <c r="A10" s="8"/>
      <c r="B10" s="55" t="s">
        <v>138</v>
      </c>
      <c r="C10" s="8"/>
      <c r="D10" s="65"/>
      <c r="E10" s="65"/>
      <c r="F10" s="65"/>
      <c r="G10" s="8"/>
      <c r="H10" s="8"/>
      <c r="I10" s="8"/>
      <c r="J10" s="8"/>
      <c r="K10" s="8"/>
    </row>
    <row r="11" spans="1:16" x14ac:dyDescent="0.2">
      <c r="A11" s="8"/>
      <c r="B11" s="59" t="s">
        <v>16</v>
      </c>
      <c r="C11" s="8"/>
      <c r="D11" s="61"/>
      <c r="E11" s="8"/>
      <c r="F11" s="61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8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9.202</v>
      </c>
      <c r="I15" s="20">
        <f>H15</f>
        <v>9.202</v>
      </c>
      <c r="J15" s="20">
        <f>I15</f>
        <v>9.202</v>
      </c>
      <c r="K15" s="17">
        <f>F15-J15</f>
        <v>31.088999999999999</v>
      </c>
      <c r="M15" s="9">
        <v>483.5</v>
      </c>
      <c r="N15" s="9">
        <f>M15/12</f>
        <v>40.291666666666664</v>
      </c>
      <c r="O15" s="21">
        <f>I15</f>
        <v>9.202</v>
      </c>
      <c r="P15" s="21">
        <f>N15-O15</f>
        <v>31.089666666666666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3.153</v>
      </c>
      <c r="I16" s="20">
        <f t="shared" ref="I16:J17" si="0">H16</f>
        <v>3.153</v>
      </c>
      <c r="J16" s="20">
        <f t="shared" si="0"/>
        <v>3.153</v>
      </c>
      <c r="K16" s="17">
        <f t="shared" ref="K16" si="1">F16-J16</f>
        <v>10.18</v>
      </c>
      <c r="M16" s="9">
        <v>160</v>
      </c>
      <c r="N16" s="9">
        <f t="shared" ref="N16:N17" si="2">M16/12</f>
        <v>13.333333333333334</v>
      </c>
      <c r="O16" s="21">
        <f>I16</f>
        <v>3.153</v>
      </c>
      <c r="P16" s="21">
        <f t="shared" ref="P16:P17" si="3">N16-O16</f>
        <v>10.180333333333333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88.882999999999996</v>
      </c>
      <c r="I17" s="20">
        <f t="shared" si="0"/>
        <v>88.882999999999996</v>
      </c>
      <c r="J17" s="20">
        <f t="shared" si="0"/>
        <v>88.882999999999996</v>
      </c>
      <c r="K17" s="17" t="s">
        <v>128</v>
      </c>
      <c r="M17" s="9">
        <v>1050</v>
      </c>
      <c r="N17" s="9">
        <f t="shared" si="2"/>
        <v>87.5</v>
      </c>
      <c r="O17" s="21">
        <f>I17</f>
        <v>88.882999999999996</v>
      </c>
      <c r="P17" s="21">
        <f t="shared" si="3"/>
        <v>-1.3829999999999956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10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171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138</v>
      </c>
    </row>
    <row r="31" spans="1:16" x14ac:dyDescent="0.2">
      <c r="A31" s="8"/>
      <c r="B31" s="11" t="s">
        <v>16</v>
      </c>
    </row>
    <row r="32" spans="1:16" x14ac:dyDescent="0.2">
      <c r="A32" s="8"/>
      <c r="B32" s="1"/>
    </row>
    <row r="33" spans="1:16" ht="105" x14ac:dyDescent="0.2">
      <c r="A33" s="8"/>
      <c r="B33" s="14" t="s">
        <v>4</v>
      </c>
      <c r="C33" s="14" t="s">
        <v>17</v>
      </c>
      <c r="D33" s="14" t="s">
        <v>6</v>
      </c>
      <c r="E33" s="14" t="s">
        <v>18</v>
      </c>
      <c r="F33" s="14" t="s">
        <v>19</v>
      </c>
      <c r="G33" s="14" t="s">
        <v>20</v>
      </c>
      <c r="H33" s="14" t="s">
        <v>10</v>
      </c>
      <c r="I33" s="14" t="s">
        <v>11</v>
      </c>
      <c r="J33" s="14" t="s">
        <v>21</v>
      </c>
      <c r="K33" s="14" t="s">
        <v>22</v>
      </c>
    </row>
    <row r="34" spans="1:16" ht="15" x14ac:dyDescent="0.2">
      <c r="A34" s="8"/>
      <c r="B34" s="14">
        <v>1</v>
      </c>
      <c r="C34" s="14">
        <v>2</v>
      </c>
      <c r="D34" s="14">
        <v>3</v>
      </c>
      <c r="E34" s="14">
        <v>4</v>
      </c>
      <c r="F34" s="14">
        <v>5</v>
      </c>
      <c r="G34" s="14">
        <v>6</v>
      </c>
      <c r="H34" s="14">
        <v>7</v>
      </c>
      <c r="I34" s="14">
        <v>8</v>
      </c>
      <c r="J34" s="14">
        <v>9</v>
      </c>
      <c r="K34" s="14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9.202</v>
      </c>
      <c r="I35" s="20">
        <f>H35</f>
        <v>9.202</v>
      </c>
      <c r="J35" s="20">
        <f>I35</f>
        <v>9.202</v>
      </c>
      <c r="K35" s="17">
        <f>F35-J35</f>
        <v>31.088999999999999</v>
      </c>
      <c r="M35" s="9">
        <v>483.5</v>
      </c>
      <c r="N35" s="9">
        <f>M35/12</f>
        <v>40.291666666666664</v>
      </c>
      <c r="O35" s="21">
        <f>I35</f>
        <v>9.202</v>
      </c>
      <c r="P35" s="21">
        <f>N35-O35</f>
        <v>31.089666666666666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3.153</v>
      </c>
      <c r="I36" s="20">
        <f t="shared" ref="I36:I37" si="4">H36</f>
        <v>3.153</v>
      </c>
      <c r="J36" s="20">
        <f>I36</f>
        <v>3.153</v>
      </c>
      <c r="K36" s="17">
        <f>F36-J36</f>
        <v>10.18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3.153</v>
      </c>
      <c r="P36" s="21">
        <f t="shared" ref="P36:P37" si="7">N36-O36</f>
        <v>10.180333333333333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88.882999999999996</v>
      </c>
      <c r="I37" s="20">
        <f t="shared" si="4"/>
        <v>88.882999999999996</v>
      </c>
      <c r="J37" s="20">
        <f>I37</f>
        <v>88.882999999999996</v>
      </c>
      <c r="K37" s="16" t="s">
        <v>128</v>
      </c>
      <c r="M37" s="9">
        <v>1050</v>
      </c>
      <c r="N37" s="9">
        <f t="shared" si="5"/>
        <v>87.5</v>
      </c>
      <c r="O37" s="21">
        <f t="shared" si="6"/>
        <v>88.882999999999996</v>
      </c>
      <c r="P37" s="21">
        <f t="shared" si="7"/>
        <v>-1.3829999999999956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10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172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138</v>
      </c>
    </row>
    <row r="52" spans="1:11" x14ac:dyDescent="0.2">
      <c r="A52" s="8"/>
      <c r="B52" s="11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14" t="s">
        <v>30</v>
      </c>
      <c r="E57" s="14" t="s">
        <v>31</v>
      </c>
      <c r="F57" s="14" t="s">
        <v>30</v>
      </c>
      <c r="G57" s="14" t="s">
        <v>31</v>
      </c>
      <c r="H57" s="14" t="s">
        <v>30</v>
      </c>
      <c r="I57" s="14" t="s">
        <v>31</v>
      </c>
      <c r="J57" s="14" t="s">
        <v>30</v>
      </c>
      <c r="K57" s="14" t="s">
        <v>31</v>
      </c>
    </row>
    <row r="58" spans="1:11" ht="15" x14ac:dyDescent="0.2">
      <c r="A58" s="8"/>
      <c r="B58" s="14">
        <v>1</v>
      </c>
      <c r="C58" s="14">
        <v>2</v>
      </c>
      <c r="D58" s="14">
        <v>3</v>
      </c>
      <c r="E58" s="14">
        <v>4</v>
      </c>
      <c r="F58" s="14">
        <v>5</v>
      </c>
      <c r="G58" s="14">
        <v>6</v>
      </c>
      <c r="H58" s="14">
        <v>7</v>
      </c>
      <c r="I58" s="14">
        <v>8</v>
      </c>
      <c r="J58" s="14">
        <v>9</v>
      </c>
      <c r="K58" s="14">
        <v>10</v>
      </c>
    </row>
    <row r="59" spans="1:11" ht="15" x14ac:dyDescent="0.2">
      <c r="A59" s="8"/>
      <c r="B59" s="3">
        <v>1</v>
      </c>
      <c r="C59" s="3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3">
        <v>2</v>
      </c>
      <c r="C60" s="3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3">
        <v>3</v>
      </c>
      <c r="C61" s="3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3" t="s">
        <v>26</v>
      </c>
      <c r="C62" s="3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10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173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138</v>
      </c>
    </row>
    <row r="76" spans="1:11" x14ac:dyDescent="0.2">
      <c r="A76" s="8"/>
      <c r="B76" s="11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14">
        <v>1</v>
      </c>
      <c r="C81" s="14">
        <v>2</v>
      </c>
      <c r="D81" s="14">
        <v>3</v>
      </c>
      <c r="E81" s="14">
        <v>4</v>
      </c>
      <c r="F81" s="14">
        <v>5</v>
      </c>
      <c r="G81" s="14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5.9560000000000004</v>
      </c>
      <c r="F82" s="56">
        <f>E82</f>
        <v>5.9560000000000004</v>
      </c>
      <c r="G82" s="112">
        <f>K15</f>
        <v>31.088999999999999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2.71</v>
      </c>
      <c r="F83" s="27">
        <f t="shared" ref="F83:F102" si="8">E83</f>
        <v>2.71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6.3E-3</v>
      </c>
      <c r="F85" s="27">
        <f t="shared" si="8"/>
        <v>6.3E-3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5.704E-2</v>
      </c>
      <c r="F86" s="27">
        <f t="shared" si="8"/>
        <v>5.704E-2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1.0999999999999999E-2</v>
      </c>
      <c r="F87" s="27">
        <f t="shared" si="8"/>
        <v>1.0999999999999999E-2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3.3000000000000002E-2</v>
      </c>
      <c r="F88" s="27">
        <f t="shared" si="8"/>
        <v>3.3000000000000002E-2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0.42332000000000003</v>
      </c>
      <c r="F89" s="57">
        <f t="shared" si="8"/>
        <v>0.42332000000000003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1.06</v>
      </c>
      <c r="F90" s="56">
        <f t="shared" si="8"/>
        <v>1.06</v>
      </c>
      <c r="G90" s="115">
        <f>K16</f>
        <v>10.18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2.09287</v>
      </c>
      <c r="F94" s="57">
        <f t="shared" si="8"/>
        <v>2.09287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77.55</v>
      </c>
      <c r="F95" s="56">
        <f t="shared" si="8"/>
        <v>77.55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8.5912000000000006</v>
      </c>
      <c r="F96" s="27">
        <f t="shared" si="8"/>
        <v>8.5912000000000006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1.0850000000000002</v>
      </c>
      <c r="F97" s="27">
        <f t="shared" si="8"/>
        <v>1.0850000000000002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1.22</v>
      </c>
      <c r="F98" s="27">
        <f t="shared" si="8"/>
        <v>1.22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0.43640000000000001</v>
      </c>
      <c r="F100" s="57">
        <f t="shared" si="8"/>
        <v>0.43640000000000001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52.863999999999997</v>
      </c>
      <c r="F101" s="58">
        <f t="shared" si="8"/>
        <v>52.863999999999997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7.8558000000000003</v>
      </c>
      <c r="F102" s="40">
        <f t="shared" si="8"/>
        <v>7.8558000000000003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161.95696999999998</v>
      </c>
      <c r="F103" s="94">
        <f>SUM(F82:F102)</f>
        <v>161.95696999999998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43"/>
    </row>
    <row r="105" spans="1:9" x14ac:dyDescent="0.2">
      <c r="A105" s="8"/>
      <c r="B105" s="1"/>
      <c r="I105" s="10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14" t="s">
        <v>41</v>
      </c>
      <c r="C111" s="14" t="s">
        <v>42</v>
      </c>
      <c r="D111" s="14" t="s">
        <v>43</v>
      </c>
      <c r="E111" s="14" t="s">
        <v>44</v>
      </c>
      <c r="F111" s="14" t="s">
        <v>45</v>
      </c>
      <c r="G111" s="14" t="s">
        <v>46</v>
      </c>
      <c r="H111" s="14" t="s">
        <v>47</v>
      </c>
      <c r="I111" s="14" t="s">
        <v>48</v>
      </c>
    </row>
    <row r="112" spans="1:9" ht="15" x14ac:dyDescent="0.2">
      <c r="A112" s="8"/>
      <c r="B112" s="14">
        <v>1</v>
      </c>
      <c r="C112" s="14">
        <v>2</v>
      </c>
      <c r="D112" s="14">
        <v>3</v>
      </c>
      <c r="E112" s="14">
        <v>4</v>
      </c>
      <c r="F112" s="14">
        <v>5</v>
      </c>
      <c r="G112" s="14">
        <v>6</v>
      </c>
      <c r="H112" s="14">
        <v>7</v>
      </c>
      <c r="I112" s="14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17</v>
      </c>
      <c r="F113" s="30"/>
      <c r="G113" s="30">
        <f>D113-E113</f>
        <v>63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1.1000000000000001</v>
      </c>
      <c r="F114" s="30"/>
      <c r="G114" s="30">
        <f t="shared" ref="G114:G120" si="9">D114-E114</f>
        <v>7.9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0.35</v>
      </c>
      <c r="F115" s="30"/>
      <c r="G115" s="30">
        <f t="shared" si="9"/>
        <v>4.6500000000000004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0.5</v>
      </c>
      <c r="F116" s="30"/>
      <c r="G116" s="30">
        <f t="shared" si="9"/>
        <v>39.5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0.2</v>
      </c>
      <c r="F117" s="30"/>
      <c r="G117" s="30">
        <f t="shared" si="9"/>
        <v>4.5999999999999996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</v>
      </c>
      <c r="F118" s="30"/>
      <c r="G118" s="30">
        <f t="shared" si="9"/>
        <v>14.7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16</v>
      </c>
      <c r="F119" s="30"/>
      <c r="G119" s="30">
        <f t="shared" si="9"/>
        <v>134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14</v>
      </c>
      <c r="F120" s="30"/>
      <c r="G120" s="30">
        <f t="shared" si="9"/>
        <v>146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10" t="s">
        <v>49</v>
      </c>
    </row>
    <row r="124" spans="1:11" x14ac:dyDescent="0.2">
      <c r="A124" s="8"/>
      <c r="B124" s="12"/>
      <c r="H124" s="10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174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138</v>
      </c>
    </row>
    <row r="131" spans="1:14" x14ac:dyDescent="0.2">
      <c r="A131" s="8"/>
      <c r="B131" s="11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14" t="s">
        <v>75</v>
      </c>
      <c r="C134" s="14" t="s">
        <v>50</v>
      </c>
      <c r="D134" s="14" t="s">
        <v>51</v>
      </c>
      <c r="E134" s="14" t="s">
        <v>52</v>
      </c>
      <c r="F134" s="14" t="s">
        <v>71</v>
      </c>
      <c r="G134" s="14" t="s">
        <v>70</v>
      </c>
      <c r="H134" s="14" t="s">
        <v>78</v>
      </c>
    </row>
    <row r="135" spans="1:14" ht="15" x14ac:dyDescent="0.2">
      <c r="A135" s="8"/>
      <c r="B135" s="14">
        <v>1</v>
      </c>
      <c r="C135" s="14">
        <v>2</v>
      </c>
      <c r="D135" s="14">
        <v>3</v>
      </c>
      <c r="E135" s="14">
        <v>4</v>
      </c>
      <c r="F135" s="14">
        <v>5</v>
      </c>
      <c r="G135" s="14">
        <v>6</v>
      </c>
      <c r="H135" s="14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5.9560000000000004</v>
      </c>
      <c r="G136" s="63">
        <f>F136</f>
        <v>5.9560000000000004</v>
      </c>
      <c r="H136" s="135">
        <f>N137</f>
        <v>33.895326666666662</v>
      </c>
      <c r="I136" s="26"/>
      <c r="J136" s="26"/>
      <c r="K136" s="26"/>
      <c r="L136" s="26"/>
      <c r="M136" s="9">
        <v>483.5</v>
      </c>
      <c r="N136" s="28">
        <f>G136+G137+G138+G139+G140+G141</f>
        <v>6.3963400000000012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0.33300000000000002</v>
      </c>
      <c r="G137" s="63">
        <f t="shared" ref="G137:G142" si="10">F137</f>
        <v>0.33300000000000002</v>
      </c>
      <c r="H137" s="136"/>
      <c r="I137" s="26"/>
      <c r="J137" s="26"/>
      <c r="K137" s="26"/>
      <c r="L137" s="26"/>
      <c r="M137" s="9">
        <f>M136/12</f>
        <v>40.291666666666664</v>
      </c>
      <c r="N137" s="29">
        <f>M137-N136</f>
        <v>33.895326666666662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6.3E-3</v>
      </c>
      <c r="G138" s="63">
        <f t="shared" si="10"/>
        <v>6.3E-3</v>
      </c>
      <c r="H138" s="136"/>
      <c r="I138" s="26"/>
      <c r="J138" s="26"/>
      <c r="K138" s="26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3.3000000000000002E-2</v>
      </c>
      <c r="G139" s="63">
        <f t="shared" si="10"/>
        <v>3.3000000000000002E-2</v>
      </c>
      <c r="H139" s="136"/>
      <c r="I139" s="26"/>
      <c r="J139" s="26"/>
      <c r="K139" s="26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5.704E-2</v>
      </c>
      <c r="G140" s="63">
        <f t="shared" si="10"/>
        <v>5.704E-2</v>
      </c>
      <c r="H140" s="136"/>
      <c r="I140" s="26"/>
      <c r="J140" s="26"/>
      <c r="K140" s="26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1.0999999999999999E-2</v>
      </c>
      <c r="G141" s="63">
        <f t="shared" si="10"/>
        <v>1.0999999999999999E-2</v>
      </c>
      <c r="H141" s="137"/>
      <c r="M141" s="9">
        <v>160</v>
      </c>
      <c r="N141" s="28">
        <f>G142</f>
        <v>0</v>
      </c>
    </row>
    <row r="142" spans="1:14" ht="31.5" customHeight="1" x14ac:dyDescent="0.2">
      <c r="A142" s="8"/>
      <c r="B142" s="22" t="s">
        <v>97</v>
      </c>
      <c r="C142" s="23" t="s">
        <v>99</v>
      </c>
      <c r="D142" s="23" t="s">
        <v>130</v>
      </c>
      <c r="E142" s="44">
        <v>3</v>
      </c>
      <c r="F142" s="27">
        <v>0</v>
      </c>
      <c r="G142" s="63">
        <f t="shared" si="10"/>
        <v>0</v>
      </c>
      <c r="H142" s="75">
        <f>N142</f>
        <v>13.333333333333334</v>
      </c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6.3963400000000012</v>
      </c>
      <c r="G143" s="95">
        <f>SUM(G136:G142)</f>
        <v>6.3963400000000012</v>
      </c>
      <c r="H143" s="30" t="s">
        <v>150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10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175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51">
        <v>8.2970000000000006</v>
      </c>
      <c r="N154" s="51">
        <v>8.2970000000000006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36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51">
        <v>2.863</v>
      </c>
      <c r="N157" s="51">
        <v>2.863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51">
        <v>1.1950000000000001</v>
      </c>
      <c r="N158" s="51">
        <v>1.1950000000000001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4.0579999999999998</v>
      </c>
      <c r="N159" s="52">
        <f>SUM(N157:N158)</f>
        <v>4.0579999999999998</v>
      </c>
    </row>
    <row r="160" spans="1:14" ht="15" x14ac:dyDescent="0.2">
      <c r="A160" s="8"/>
      <c r="B160" s="141" t="s">
        <v>58</v>
      </c>
      <c r="C160" s="142"/>
      <c r="D160" s="50">
        <f>F136</f>
        <v>5.9560000000000004</v>
      </c>
      <c r="E160" s="50">
        <f>G136</f>
        <v>5.9560000000000004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0.33300000000000002</v>
      </c>
      <c r="E162" s="50">
        <f>G137</f>
        <v>0.33300000000000002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0.10103999999999999</v>
      </c>
      <c r="E163" s="50">
        <f>G139+G140+G141</f>
        <v>0.10104</v>
      </c>
      <c r="F163" s="31"/>
      <c r="G163" s="31"/>
      <c r="H163" s="31"/>
      <c r="I163" s="31"/>
      <c r="J163" s="31"/>
      <c r="K163" s="31"/>
      <c r="L163" s="66" t="s">
        <v>134</v>
      </c>
      <c r="M163" s="54">
        <v>1.0999999999999999E-2</v>
      </c>
      <c r="N163" s="54">
        <v>1.0999999999999999E-2</v>
      </c>
    </row>
    <row r="164" spans="1:14" ht="15" x14ac:dyDescent="0.2">
      <c r="A164" s="8"/>
      <c r="B164" s="141" t="s">
        <v>62</v>
      </c>
      <c r="C164" s="142"/>
      <c r="D164" s="50">
        <f>F138</f>
        <v>6.3E-3</v>
      </c>
      <c r="E164" s="50">
        <f>G138</f>
        <v>6.3E-3</v>
      </c>
      <c r="F164" s="31"/>
      <c r="G164" s="31"/>
      <c r="H164" s="31"/>
      <c r="I164" s="31"/>
      <c r="J164" s="31"/>
      <c r="K164" s="31"/>
      <c r="L164" s="66" t="s">
        <v>135</v>
      </c>
      <c r="M164" s="54">
        <v>2.5000000000000001E-2</v>
      </c>
      <c r="N164" s="54">
        <v>2.5000000000000001E-2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7.0000000000000007E-2</v>
      </c>
      <c r="N165" s="54">
        <v>7.0000000000000007E-2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0.11700000000000001</v>
      </c>
      <c r="N167" s="52">
        <f>SUM(N163:N166)</f>
        <v>0.11700000000000001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B166:C166"/>
    <mergeCell ref="B167:C167"/>
    <mergeCell ref="B168:C168"/>
    <mergeCell ref="C126:F126"/>
    <mergeCell ref="B159:C159"/>
    <mergeCell ref="B160:C160"/>
    <mergeCell ref="B161:C161"/>
    <mergeCell ref="B162:C162"/>
    <mergeCell ref="B163:C163"/>
    <mergeCell ref="B164:C164"/>
    <mergeCell ref="B151:E151"/>
    <mergeCell ref="B155:C156"/>
    <mergeCell ref="D155:D156"/>
    <mergeCell ref="E155:E156"/>
    <mergeCell ref="B157:C157"/>
    <mergeCell ref="M153:N153"/>
    <mergeCell ref="M156:N156"/>
    <mergeCell ref="B165:C165"/>
    <mergeCell ref="M162:N162"/>
    <mergeCell ref="B158:C158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D6:F6"/>
    <mergeCell ref="J1:K1"/>
    <mergeCell ref="B5:G5"/>
    <mergeCell ref="D8:F8"/>
    <mergeCell ref="B25:K25"/>
    <mergeCell ref="O39:O44"/>
    <mergeCell ref="B82:B89"/>
    <mergeCell ref="C82:C89"/>
    <mergeCell ref="B90:B94"/>
    <mergeCell ref="C90:C94"/>
    <mergeCell ref="B70:G70"/>
    <mergeCell ref="B73:G73"/>
    <mergeCell ref="B79:B80"/>
    <mergeCell ref="C79:C80"/>
    <mergeCell ref="D79:D80"/>
    <mergeCell ref="E79:E80"/>
    <mergeCell ref="F79:F80"/>
    <mergeCell ref="G79:G80"/>
    <mergeCell ref="B95:B102"/>
    <mergeCell ref="C95:C100"/>
    <mergeCell ref="C101:C102"/>
    <mergeCell ref="G82:G89"/>
    <mergeCell ref="G90:G94"/>
    <mergeCell ref="G95:G102"/>
    <mergeCell ref="B107:I107"/>
    <mergeCell ref="B125:G125"/>
    <mergeCell ref="B128:G128"/>
    <mergeCell ref="B149:E149"/>
    <mergeCell ref="B150:E150"/>
    <mergeCell ref="B136:B141"/>
    <mergeCell ref="C136:C141"/>
    <mergeCell ref="H136:H141"/>
    <mergeCell ref="B113:B114"/>
    <mergeCell ref="B115:B120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0" style="9" hidden="1" customWidth="1"/>
    <col min="13" max="13" width="12.5703125" style="9" hidden="1" customWidth="1"/>
    <col min="14" max="14" width="11.85546875" style="9" hidden="1" customWidth="1"/>
    <col min="15" max="15" width="10.7109375" style="9" hidden="1" customWidth="1"/>
    <col min="16" max="17" width="0" style="9" hidden="1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176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139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7.8719999999999999</v>
      </c>
      <c r="I15" s="20">
        <f>H15</f>
        <v>7.8719999999999999</v>
      </c>
      <c r="J15" s="20">
        <f>I15</f>
        <v>7.8719999999999999</v>
      </c>
      <c r="K15" s="17">
        <f>F15-J15</f>
        <v>32.418999999999997</v>
      </c>
      <c r="M15" s="9">
        <v>483.5</v>
      </c>
      <c r="N15" s="9">
        <f>M15/12</f>
        <v>40.291666666666664</v>
      </c>
      <c r="O15" s="21">
        <f>I15</f>
        <v>7.8719999999999999</v>
      </c>
      <c r="P15" s="21">
        <f>N15-O15</f>
        <v>32.419666666666664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2.7410000000000001</v>
      </c>
      <c r="I16" s="20">
        <f t="shared" ref="I16:J17" si="0">H16</f>
        <v>2.7410000000000001</v>
      </c>
      <c r="J16" s="20">
        <f t="shared" si="0"/>
        <v>2.7410000000000001</v>
      </c>
      <c r="K16" s="17">
        <f t="shared" ref="K16:K17" si="1">F16-J16</f>
        <v>10.592000000000001</v>
      </c>
      <c r="M16" s="9">
        <v>160</v>
      </c>
      <c r="N16" s="9">
        <f t="shared" ref="N16:N17" si="2">M16/12</f>
        <v>13.333333333333334</v>
      </c>
      <c r="O16" s="21">
        <f>I16</f>
        <v>2.7410000000000001</v>
      </c>
      <c r="P16" s="21">
        <f t="shared" ref="P16:P17" si="3">N16-O16</f>
        <v>10.592333333333334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67.911000000000001</v>
      </c>
      <c r="I17" s="20">
        <f t="shared" si="0"/>
        <v>67.911000000000001</v>
      </c>
      <c r="J17" s="20">
        <f t="shared" si="0"/>
        <v>67.911000000000001</v>
      </c>
      <c r="K17" s="17">
        <f t="shared" si="1"/>
        <v>19.588999999999999</v>
      </c>
      <c r="M17" s="9">
        <v>1050</v>
      </c>
      <c r="N17" s="9">
        <f t="shared" si="2"/>
        <v>87.5</v>
      </c>
      <c r="O17" s="21">
        <f>I17</f>
        <v>67.911000000000001</v>
      </c>
      <c r="P17" s="21">
        <f t="shared" si="3"/>
        <v>19.588999999999999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176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139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7.8719999999999999</v>
      </c>
      <c r="I35" s="20">
        <f>H35</f>
        <v>7.8719999999999999</v>
      </c>
      <c r="J35" s="20">
        <f>I35</f>
        <v>7.8719999999999999</v>
      </c>
      <c r="K35" s="17">
        <f>F35-J35</f>
        <v>32.418999999999997</v>
      </c>
      <c r="M35" s="9">
        <v>483.5</v>
      </c>
      <c r="N35" s="9">
        <f>M35/12</f>
        <v>40.291666666666664</v>
      </c>
      <c r="O35" s="21">
        <f>I35</f>
        <v>7.8719999999999999</v>
      </c>
      <c r="P35" s="21">
        <f>N35-O35</f>
        <v>32.419666666666664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2.7410000000000001</v>
      </c>
      <c r="I36" s="20">
        <f t="shared" ref="I36:I37" si="4">H36</f>
        <v>2.7410000000000001</v>
      </c>
      <c r="J36" s="20">
        <f>I36</f>
        <v>2.7410000000000001</v>
      </c>
      <c r="K36" s="17">
        <f>F36-J36</f>
        <v>10.592000000000001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2.7410000000000001</v>
      </c>
      <c r="P36" s="21">
        <f t="shared" ref="P36:P37" si="7">N36-O36</f>
        <v>10.592333333333334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67.911000000000001</v>
      </c>
      <c r="I37" s="20">
        <f t="shared" si="4"/>
        <v>67.911000000000001</v>
      </c>
      <c r="J37" s="20">
        <f>I37</f>
        <v>67.911000000000001</v>
      </c>
      <c r="K37" s="17">
        <f>F37-J37</f>
        <v>19.588999999999999</v>
      </c>
      <c r="M37" s="9">
        <v>1050</v>
      </c>
      <c r="N37" s="9">
        <f t="shared" si="5"/>
        <v>87.5</v>
      </c>
      <c r="O37" s="21">
        <f t="shared" si="6"/>
        <v>67.911000000000001</v>
      </c>
      <c r="P37" s="21">
        <f t="shared" si="7"/>
        <v>19.588999999999999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177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139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178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139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13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13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5.609</v>
      </c>
      <c r="F82" s="56">
        <f>E82</f>
        <v>5.609</v>
      </c>
      <c r="G82" s="112">
        <f>K15</f>
        <v>32.418999999999997</v>
      </c>
      <c r="J82" s="79"/>
      <c r="L82" s="9">
        <v>483.5</v>
      </c>
      <c r="M82" s="9">
        <f>L82/12</f>
        <v>40.291666666666664</v>
      </c>
    </row>
    <row r="83" spans="1:13" ht="13.9" customHeight="1" x14ac:dyDescent="0.2">
      <c r="A83" s="8"/>
      <c r="B83" s="110"/>
      <c r="C83" s="110"/>
      <c r="D83" s="34" t="s">
        <v>101</v>
      </c>
      <c r="E83" s="27">
        <v>1.929</v>
      </c>
      <c r="F83" s="27">
        <f t="shared" ref="F83:F102" si="8">E83</f>
        <v>1.929</v>
      </c>
      <c r="G83" s="113"/>
      <c r="H83" s="80"/>
      <c r="I83" s="80"/>
      <c r="J83" s="80"/>
      <c r="M83" s="28">
        <f>SUM(E82:E89)</f>
        <v>7.8722300000000001</v>
      </c>
    </row>
    <row r="84" spans="1:13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  <c r="H84" s="80"/>
      <c r="I84" s="80"/>
      <c r="J84" s="80"/>
      <c r="M84" s="28">
        <f>M82-M83</f>
        <v>32.419436666666662</v>
      </c>
    </row>
    <row r="85" spans="1:13" ht="13.9" customHeight="1" x14ac:dyDescent="0.2">
      <c r="A85" s="8"/>
      <c r="B85" s="110"/>
      <c r="C85" s="110"/>
      <c r="D85" s="35" t="s">
        <v>102</v>
      </c>
      <c r="E85" s="27">
        <v>1E-3</v>
      </c>
      <c r="F85" s="27">
        <f t="shared" si="8"/>
        <v>1E-3</v>
      </c>
      <c r="G85" s="113"/>
      <c r="H85" s="80"/>
      <c r="I85" s="80"/>
      <c r="J85" s="80"/>
    </row>
    <row r="86" spans="1:13" ht="13.9" customHeight="1" x14ac:dyDescent="0.2">
      <c r="A86" s="8"/>
      <c r="B86" s="110"/>
      <c r="C86" s="110"/>
      <c r="D86" s="34" t="s">
        <v>129</v>
      </c>
      <c r="E86" s="27">
        <v>0</v>
      </c>
      <c r="F86" s="27">
        <f t="shared" si="8"/>
        <v>0</v>
      </c>
      <c r="G86" s="113"/>
      <c r="H86" s="80"/>
      <c r="I86" s="80"/>
      <c r="J86" s="80"/>
    </row>
    <row r="87" spans="1:13" ht="13.9" customHeight="1" x14ac:dyDescent="0.2">
      <c r="A87" s="8"/>
      <c r="B87" s="110"/>
      <c r="C87" s="110"/>
      <c r="D87" s="36" t="s">
        <v>104</v>
      </c>
      <c r="E87" s="27">
        <v>7.0000000000000001E-3</v>
      </c>
      <c r="F87" s="27">
        <f t="shared" si="8"/>
        <v>7.0000000000000001E-3</v>
      </c>
      <c r="G87" s="113"/>
      <c r="H87" s="80"/>
      <c r="I87" s="80"/>
      <c r="J87" s="80"/>
    </row>
    <row r="88" spans="1:13" ht="22.5" x14ac:dyDescent="0.2">
      <c r="A88" s="8"/>
      <c r="B88" s="110"/>
      <c r="C88" s="110"/>
      <c r="D88" s="37" t="s">
        <v>103</v>
      </c>
      <c r="E88" s="27">
        <v>0.02</v>
      </c>
      <c r="F88" s="27">
        <f t="shared" si="8"/>
        <v>0.02</v>
      </c>
      <c r="G88" s="113"/>
      <c r="H88" s="80"/>
      <c r="I88" s="80"/>
      <c r="J88" s="80"/>
    </row>
    <row r="89" spans="1:13" ht="14.45" customHeight="1" thickBot="1" x14ac:dyDescent="0.25">
      <c r="A89" s="8"/>
      <c r="B89" s="111"/>
      <c r="C89" s="111"/>
      <c r="D89" s="36" t="s">
        <v>120</v>
      </c>
      <c r="E89" s="57">
        <v>0.30119000000000001</v>
      </c>
      <c r="F89" s="57">
        <f t="shared" si="8"/>
        <v>0.30119000000000001</v>
      </c>
      <c r="G89" s="114"/>
    </row>
    <row r="90" spans="1:13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0.93100000000000005</v>
      </c>
      <c r="F90" s="56">
        <f t="shared" si="8"/>
        <v>0.93100000000000005</v>
      </c>
      <c r="G90" s="115">
        <f>K16</f>
        <v>10.592000000000001</v>
      </c>
    </row>
    <row r="91" spans="1:13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13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13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13" ht="14.45" customHeight="1" thickBot="1" x14ac:dyDescent="0.25">
      <c r="A94" s="8"/>
      <c r="B94" s="110" t="s">
        <v>83</v>
      </c>
      <c r="C94" s="110"/>
      <c r="D94" s="36" t="s">
        <v>120</v>
      </c>
      <c r="E94" s="57">
        <v>1.81012</v>
      </c>
      <c r="F94" s="57">
        <f t="shared" si="8"/>
        <v>1.81012</v>
      </c>
      <c r="G94" s="117"/>
    </row>
    <row r="95" spans="1:13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56.094999999999999</v>
      </c>
      <c r="F95" s="56">
        <f t="shared" si="8"/>
        <v>56.094999999999999</v>
      </c>
      <c r="G95" s="115">
        <f>K17</f>
        <v>19.588999999999999</v>
      </c>
    </row>
    <row r="96" spans="1:13" x14ac:dyDescent="0.2">
      <c r="A96" s="8"/>
      <c r="B96" s="110"/>
      <c r="C96" s="104"/>
      <c r="D96" s="38" t="s">
        <v>124</v>
      </c>
      <c r="E96" s="27">
        <v>5.8859000000000004</v>
      </c>
      <c r="F96" s="27">
        <f t="shared" si="8"/>
        <v>5.8859000000000004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1.02</v>
      </c>
      <c r="F97" s="27">
        <f t="shared" si="8"/>
        <v>1.02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4.601</v>
      </c>
      <c r="F98" s="27">
        <f t="shared" si="8"/>
        <v>4.601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0.30880000000000002</v>
      </c>
      <c r="F100" s="57">
        <f t="shared" si="8"/>
        <v>0.30880000000000002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58.484000000000002</v>
      </c>
      <c r="F101" s="58">
        <f t="shared" si="8"/>
        <v>58.484000000000002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9.9183000000000003</v>
      </c>
      <c r="F102" s="40">
        <f t="shared" si="8"/>
        <v>9.9183000000000003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146.92634999999999</v>
      </c>
      <c r="F103" s="94">
        <f>SUM(F82:F102)</f>
        <v>146.92634999999999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16</v>
      </c>
      <c r="F113" s="30"/>
      <c r="G113" s="30">
        <f>D113-E113</f>
        <v>64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1</v>
      </c>
      <c r="F114" s="30"/>
      <c r="G114" s="30">
        <f t="shared" ref="G114:G120" si="9">D114-E114</f>
        <v>8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0.2</v>
      </c>
      <c r="F115" s="30"/>
      <c r="G115" s="30">
        <f t="shared" si="9"/>
        <v>4.8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0.4</v>
      </c>
      <c r="F116" s="30"/>
      <c r="G116" s="30">
        <f t="shared" si="9"/>
        <v>39.6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0.01</v>
      </c>
      <c r="F117" s="30"/>
      <c r="G117" s="30">
        <f t="shared" si="9"/>
        <v>4.79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</v>
      </c>
      <c r="F118" s="30"/>
      <c r="G118" s="30">
        <f t="shared" si="9"/>
        <v>14.7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23</v>
      </c>
      <c r="F119" s="30"/>
      <c r="G119" s="30">
        <f t="shared" si="9"/>
        <v>127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71</v>
      </c>
      <c r="F120" s="30"/>
      <c r="G120" s="30">
        <f t="shared" si="9"/>
        <v>89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179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3" x14ac:dyDescent="0.2">
      <c r="A129" s="8"/>
      <c r="B129" s="8"/>
      <c r="E129" s="13" t="s">
        <v>72</v>
      </c>
      <c r="F129" s="8"/>
    </row>
    <row r="130" spans="1:13" x14ac:dyDescent="0.2">
      <c r="A130" s="8"/>
      <c r="B130" s="55" t="s">
        <v>139</v>
      </c>
    </row>
    <row r="131" spans="1:13" x14ac:dyDescent="0.2">
      <c r="A131" s="8"/>
      <c r="B131" s="69" t="s">
        <v>16</v>
      </c>
    </row>
    <row r="132" spans="1:13" x14ac:dyDescent="0.2">
      <c r="A132" s="8"/>
      <c r="B132" s="1"/>
    </row>
    <row r="133" spans="1:13" x14ac:dyDescent="0.2">
      <c r="A133" s="8"/>
      <c r="B133" s="12"/>
    </row>
    <row r="134" spans="1:13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3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</row>
    <row r="136" spans="1:13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5.609</v>
      </c>
      <c r="G136" s="63">
        <f>F136</f>
        <v>5.609</v>
      </c>
      <c r="H136" s="135">
        <f>M137</f>
        <v>34.425666666666665</v>
      </c>
      <c r="I136" s="77"/>
      <c r="J136" s="77"/>
      <c r="K136" s="26"/>
      <c r="L136" s="9">
        <v>483.5</v>
      </c>
      <c r="M136" s="28">
        <f>G136+G137+G138+G139+G140+G141</f>
        <v>5.8659999999999997</v>
      </c>
    </row>
    <row r="137" spans="1:13" ht="15" x14ac:dyDescent="0.2">
      <c r="A137" s="8"/>
      <c r="B137" s="133"/>
      <c r="C137" s="118"/>
      <c r="D137" s="24" t="s">
        <v>101</v>
      </c>
      <c r="E137" s="25">
        <v>4</v>
      </c>
      <c r="F137" s="27">
        <v>0.22900000000000001</v>
      </c>
      <c r="G137" s="63">
        <f t="shared" ref="G137:G142" si="10">F137</f>
        <v>0.22900000000000001</v>
      </c>
      <c r="H137" s="136"/>
      <c r="I137" s="78"/>
      <c r="J137" s="78"/>
      <c r="K137" s="26"/>
      <c r="L137" s="9">
        <f>L136/12</f>
        <v>40.291666666666664</v>
      </c>
      <c r="M137" s="29">
        <f>L137-M136</f>
        <v>34.425666666666665</v>
      </c>
    </row>
    <row r="138" spans="1:13" ht="22.5" x14ac:dyDescent="0.2">
      <c r="A138" s="8"/>
      <c r="B138" s="133"/>
      <c r="C138" s="118"/>
      <c r="D138" s="24" t="s">
        <v>102</v>
      </c>
      <c r="E138" s="25">
        <v>6</v>
      </c>
      <c r="F138" s="27">
        <v>1E-3</v>
      </c>
      <c r="G138" s="63">
        <f t="shared" si="10"/>
        <v>1E-3</v>
      </c>
      <c r="H138" s="136"/>
      <c r="I138" s="78"/>
      <c r="J138" s="78"/>
      <c r="K138" s="26"/>
    </row>
    <row r="139" spans="1:13" ht="22.5" x14ac:dyDescent="0.2">
      <c r="A139" s="8"/>
      <c r="B139" s="133"/>
      <c r="C139" s="118"/>
      <c r="D139" s="24" t="s">
        <v>103</v>
      </c>
      <c r="E139" s="25">
        <v>5</v>
      </c>
      <c r="F139" s="27">
        <v>0.02</v>
      </c>
      <c r="G139" s="63">
        <f t="shared" si="10"/>
        <v>0.02</v>
      </c>
      <c r="H139" s="136"/>
      <c r="I139" s="78"/>
      <c r="J139" s="78"/>
      <c r="K139" s="26"/>
    </row>
    <row r="140" spans="1:13" ht="15" x14ac:dyDescent="0.2">
      <c r="A140" s="8"/>
      <c r="B140" s="133"/>
      <c r="C140" s="118"/>
      <c r="D140" s="24" t="s">
        <v>129</v>
      </c>
      <c r="E140" s="25">
        <v>5</v>
      </c>
      <c r="F140" s="27">
        <v>0</v>
      </c>
      <c r="G140" s="63">
        <f t="shared" si="10"/>
        <v>0</v>
      </c>
      <c r="H140" s="136"/>
      <c r="I140" s="78"/>
      <c r="J140" s="78"/>
      <c r="K140" s="26"/>
    </row>
    <row r="141" spans="1:13" ht="15" x14ac:dyDescent="0.2">
      <c r="A141" s="8"/>
      <c r="B141" s="134"/>
      <c r="C141" s="119"/>
      <c r="D141" s="24" t="s">
        <v>104</v>
      </c>
      <c r="E141" s="25">
        <v>5</v>
      </c>
      <c r="F141" s="27">
        <v>7.0000000000000001E-3</v>
      </c>
      <c r="G141" s="63">
        <f t="shared" si="10"/>
        <v>7.0000000000000001E-3</v>
      </c>
      <c r="H141" s="137"/>
      <c r="I141" s="78"/>
      <c r="J141" s="78"/>
      <c r="L141" s="9">
        <v>160</v>
      </c>
      <c r="M141" s="28">
        <f>G142</f>
        <v>0</v>
      </c>
    </row>
    <row r="142" spans="1:13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0"/>
        <v>0</v>
      </c>
      <c r="H142" s="75">
        <f>M142</f>
        <v>13.333333333333334</v>
      </c>
      <c r="I142" s="77"/>
      <c r="J142" s="77"/>
      <c r="L142" s="9">
        <f>L141/12</f>
        <v>13.333333333333334</v>
      </c>
      <c r="M142" s="29">
        <f>L142-M141</f>
        <v>13.333333333333334</v>
      </c>
    </row>
    <row r="143" spans="1:13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5.8659999999999997</v>
      </c>
      <c r="G143" s="95">
        <f>SUM(G136:G142)</f>
        <v>5.8659999999999997</v>
      </c>
      <c r="H143" s="30" t="s">
        <v>150</v>
      </c>
    </row>
    <row r="144" spans="1:13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71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180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73">
        <v>6.8419999999999996</v>
      </c>
      <c r="N154" s="73">
        <v>6.8419999999999996</v>
      </c>
    </row>
    <row r="155" spans="1:14" x14ac:dyDescent="0.2">
      <c r="A155" s="8"/>
      <c r="B155" s="102" t="s">
        <v>55</v>
      </c>
      <c r="C155" s="102"/>
      <c r="D155" s="102" t="s">
        <v>76</v>
      </c>
      <c r="E155" s="102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36" customHeight="1" x14ac:dyDescent="0.2">
      <c r="A156" s="8"/>
      <c r="B156" s="102"/>
      <c r="C156" s="102"/>
      <c r="D156" s="102"/>
      <c r="E156" s="102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68">
        <v>2</v>
      </c>
      <c r="E157" s="68">
        <v>3</v>
      </c>
      <c r="F157" s="31"/>
      <c r="G157" s="31"/>
      <c r="H157" s="31"/>
      <c r="I157" s="31"/>
      <c r="J157" s="31"/>
      <c r="K157" s="31"/>
      <c r="L157" s="31"/>
      <c r="M157" s="73">
        <v>1.548</v>
      </c>
      <c r="N157" s="73">
        <v>1.548</v>
      </c>
    </row>
    <row r="158" spans="1:14" ht="15" x14ac:dyDescent="0.2">
      <c r="A158" s="8"/>
      <c r="B158" s="145" t="s">
        <v>56</v>
      </c>
      <c r="C158" s="145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73">
        <v>0.69499999999999995</v>
      </c>
      <c r="N158" s="73">
        <v>0.69499999999999995</v>
      </c>
    </row>
    <row r="159" spans="1:14" ht="15" x14ac:dyDescent="0.2">
      <c r="A159" s="8"/>
      <c r="B159" s="145" t="s">
        <v>57</v>
      </c>
      <c r="C159" s="145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2.2429999999999999</v>
      </c>
      <c r="N159" s="52">
        <f>SUM(N157:N158)</f>
        <v>2.2429999999999999</v>
      </c>
    </row>
    <row r="160" spans="1:14" ht="15" x14ac:dyDescent="0.2">
      <c r="A160" s="8"/>
      <c r="B160" s="145" t="s">
        <v>58</v>
      </c>
      <c r="C160" s="145"/>
      <c r="D160" s="50">
        <f>F136</f>
        <v>5.609</v>
      </c>
      <c r="E160" s="50">
        <f>G136</f>
        <v>5.609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5" t="s">
        <v>59</v>
      </c>
      <c r="C161" s="145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5" t="s">
        <v>60</v>
      </c>
      <c r="C162" s="145"/>
      <c r="D162" s="50">
        <f>F137</f>
        <v>0.22900000000000001</v>
      </c>
      <c r="E162" s="50">
        <f>G137</f>
        <v>0.22900000000000001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5" t="s">
        <v>61</v>
      </c>
      <c r="C163" s="145"/>
      <c r="D163" s="50">
        <f>F139+F141+F140</f>
        <v>2.7E-2</v>
      </c>
      <c r="E163" s="50">
        <f>G139+G140+G141</f>
        <v>2.7E-2</v>
      </c>
      <c r="F163" s="31"/>
      <c r="G163" s="31"/>
      <c r="H163" s="31"/>
      <c r="I163" s="31"/>
      <c r="J163" s="31"/>
      <c r="K163" s="31"/>
      <c r="L163" s="66" t="s">
        <v>134</v>
      </c>
      <c r="M163" s="54">
        <v>1.98E-3</v>
      </c>
      <c r="N163" s="54">
        <v>1.98E-3</v>
      </c>
    </row>
    <row r="164" spans="1:14" ht="15" x14ac:dyDescent="0.2">
      <c r="A164" s="8"/>
      <c r="B164" s="145" t="s">
        <v>62</v>
      </c>
      <c r="C164" s="145"/>
      <c r="D164" s="50">
        <f>F138</f>
        <v>1E-3</v>
      </c>
      <c r="E164" s="50">
        <f>G138</f>
        <v>1E-3</v>
      </c>
      <c r="F164" s="31"/>
      <c r="G164" s="31"/>
      <c r="H164" s="31"/>
      <c r="I164" s="31"/>
      <c r="J164" s="31"/>
      <c r="K164" s="31"/>
      <c r="L164" s="66" t="s">
        <v>135</v>
      </c>
      <c r="M164" s="54">
        <v>1.2999999999999999E-2</v>
      </c>
      <c r="N164" s="54">
        <v>1.2999999999999999E-2</v>
      </c>
    </row>
    <row r="165" spans="1:14" ht="15" x14ac:dyDescent="0.2">
      <c r="A165" s="8"/>
      <c r="B165" s="145" t="s">
        <v>63</v>
      </c>
      <c r="C165" s="145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9.8600000000000007E-3</v>
      </c>
      <c r="N165" s="54">
        <v>9.8600000000000007E-3</v>
      </c>
    </row>
    <row r="166" spans="1:14" ht="15" x14ac:dyDescent="0.2">
      <c r="A166" s="8"/>
      <c r="B166" s="145" t="s">
        <v>64</v>
      </c>
      <c r="C166" s="145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7.0000000000000001E-3</v>
      </c>
      <c r="N166" s="54">
        <v>7.0000000000000001E-3</v>
      </c>
    </row>
    <row r="167" spans="1:14" ht="15" x14ac:dyDescent="0.2">
      <c r="A167" s="8"/>
      <c r="B167" s="145" t="s">
        <v>65</v>
      </c>
      <c r="C167" s="145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3.184E-2</v>
      </c>
      <c r="N167" s="52">
        <f>SUM(N163:N166)</f>
        <v>3.184E-2</v>
      </c>
    </row>
    <row r="168" spans="1:14" ht="15" x14ac:dyDescent="0.2">
      <c r="A168" s="8"/>
      <c r="B168" s="145" t="s">
        <v>38</v>
      </c>
      <c r="C168" s="145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3" width="0" style="9" hidden="1" customWidth="1"/>
    <col min="14" max="14" width="14.5703125" style="9" hidden="1" customWidth="1"/>
    <col min="15" max="15" width="14.140625" style="9" hidden="1" customWidth="1"/>
    <col min="16" max="16" width="0" style="9" hidden="1" customWidth="1"/>
    <col min="17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181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140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4.5039999999999996</v>
      </c>
      <c r="I15" s="20">
        <f>H15</f>
        <v>4.5039999999999996</v>
      </c>
      <c r="J15" s="20">
        <f>I15</f>
        <v>4.5039999999999996</v>
      </c>
      <c r="K15" s="17">
        <f>F15-J15</f>
        <v>35.786999999999999</v>
      </c>
      <c r="L15" s="17" t="e">
        <f>G15-K15</f>
        <v>#VALUE!</v>
      </c>
      <c r="M15" s="9">
        <v>483.5</v>
      </c>
      <c r="N15" s="9">
        <f>M15/12</f>
        <v>40.291666666666664</v>
      </c>
      <c r="O15" s="21">
        <f>I15</f>
        <v>4.5039999999999996</v>
      </c>
      <c r="P15" s="21">
        <f>N15-O15</f>
        <v>35.787666666666667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2.2090000000000001</v>
      </c>
      <c r="I16" s="20">
        <f t="shared" ref="I16:J17" si="0">H16</f>
        <v>2.2090000000000001</v>
      </c>
      <c r="J16" s="20">
        <f t="shared" si="0"/>
        <v>2.2090000000000001</v>
      </c>
      <c r="K16" s="17">
        <f t="shared" ref="K16:K17" si="1">F16-J16</f>
        <v>11.124000000000001</v>
      </c>
      <c r="L16" s="17" t="e">
        <f t="shared" ref="L16:L17" si="2">G16-K16</f>
        <v>#VALUE!</v>
      </c>
      <c r="M16" s="9">
        <v>160</v>
      </c>
      <c r="N16" s="9">
        <f t="shared" ref="N16:N17" si="3">M16/12</f>
        <v>13.333333333333334</v>
      </c>
      <c r="O16" s="21">
        <f>I16</f>
        <v>2.2090000000000001</v>
      </c>
      <c r="P16" s="21">
        <f t="shared" ref="P16:P17" si="4">N16-O16</f>
        <v>11.124333333333334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45.789000000000001</v>
      </c>
      <c r="I17" s="20">
        <f t="shared" si="0"/>
        <v>45.789000000000001</v>
      </c>
      <c r="J17" s="20">
        <f t="shared" si="0"/>
        <v>45.789000000000001</v>
      </c>
      <c r="K17" s="17">
        <f t="shared" si="1"/>
        <v>41.710999999999999</v>
      </c>
      <c r="L17" s="17" t="e">
        <f t="shared" si="2"/>
        <v>#VALUE!</v>
      </c>
      <c r="M17" s="9">
        <v>1050</v>
      </c>
      <c r="N17" s="9">
        <f t="shared" si="3"/>
        <v>87.5</v>
      </c>
      <c r="O17" s="21">
        <f>I17</f>
        <v>45.789000000000001</v>
      </c>
      <c r="P17" s="21">
        <f t="shared" si="4"/>
        <v>41.710999999999999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181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140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4.5039999999999996</v>
      </c>
      <c r="I35" s="20">
        <f>H35</f>
        <v>4.5039999999999996</v>
      </c>
      <c r="J35" s="20">
        <f>I35</f>
        <v>4.5039999999999996</v>
      </c>
      <c r="K35" s="17">
        <f>F35-J35</f>
        <v>35.786999999999999</v>
      </c>
      <c r="M35" s="9">
        <v>483.5</v>
      </c>
      <c r="N35" s="9">
        <f>M35/12</f>
        <v>40.291666666666664</v>
      </c>
      <c r="O35" s="21">
        <f>I35</f>
        <v>4.5039999999999996</v>
      </c>
      <c r="P35" s="21">
        <f>N35-O35</f>
        <v>35.787666666666667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2.2090000000000001</v>
      </c>
      <c r="I36" s="20">
        <f t="shared" ref="I36:I37" si="5">H36</f>
        <v>2.2090000000000001</v>
      </c>
      <c r="J36" s="20">
        <f>I36</f>
        <v>2.2090000000000001</v>
      </c>
      <c r="K36" s="17">
        <f>F36-J36</f>
        <v>11.124000000000001</v>
      </c>
      <c r="M36" s="9">
        <v>160</v>
      </c>
      <c r="N36" s="9">
        <f t="shared" ref="N36:N37" si="6">M36/12</f>
        <v>13.333333333333334</v>
      </c>
      <c r="O36" s="21">
        <f t="shared" ref="O36:O37" si="7">I36</f>
        <v>2.2090000000000001</v>
      </c>
      <c r="P36" s="21">
        <f t="shared" ref="P36:P37" si="8">N36-O36</f>
        <v>11.124333333333334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45.789000000000001</v>
      </c>
      <c r="I37" s="20">
        <f t="shared" si="5"/>
        <v>45.789000000000001</v>
      </c>
      <c r="J37" s="20">
        <f>I37</f>
        <v>45.789000000000001</v>
      </c>
      <c r="K37" s="17">
        <f>F37-J37</f>
        <v>41.710999999999999</v>
      </c>
      <c r="M37" s="9">
        <v>1050</v>
      </c>
      <c r="N37" s="9">
        <f t="shared" si="6"/>
        <v>87.5</v>
      </c>
      <c r="O37" s="21">
        <f t="shared" si="7"/>
        <v>45.789000000000001</v>
      </c>
      <c r="P37" s="21">
        <f t="shared" si="8"/>
        <v>41.710999999999999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182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140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183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140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3.0529999999999999</v>
      </c>
      <c r="F82" s="56">
        <f>E82</f>
        <v>3.0529999999999999</v>
      </c>
      <c r="G82" s="112">
        <f>K15</f>
        <v>35.786999999999999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1.1839999999999999</v>
      </c>
      <c r="F83" s="27">
        <f t="shared" ref="F83:F102" si="9">E83</f>
        <v>1.1839999999999999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0</v>
      </c>
      <c r="F84" s="27">
        <f t="shared" si="9"/>
        <v>0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0</v>
      </c>
      <c r="F85" s="27">
        <f t="shared" si="9"/>
        <v>0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0</v>
      </c>
      <c r="F86" s="27">
        <f t="shared" si="9"/>
        <v>0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4.0000000000000001E-3</v>
      </c>
      <c r="F87" s="27">
        <f t="shared" si="9"/>
        <v>4.0000000000000001E-3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3.3000000000000002E-2</v>
      </c>
      <c r="F88" s="27">
        <f t="shared" si="9"/>
        <v>3.3000000000000002E-2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0.23045000000000002</v>
      </c>
      <c r="F89" s="57">
        <f t="shared" si="9"/>
        <v>0.23045000000000002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0.54700000000000004</v>
      </c>
      <c r="F90" s="56">
        <f t="shared" si="9"/>
        <v>0.54700000000000004</v>
      </c>
      <c r="G90" s="115">
        <f>K16</f>
        <v>11.124000000000001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9"/>
        <v>0</v>
      </c>
      <c r="G91" s="116"/>
    </row>
    <row r="92" spans="1:7" ht="13.9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9"/>
        <v>0</v>
      </c>
      <c r="G92" s="116"/>
    </row>
    <row r="93" spans="1:7" ht="13.9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9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1.66198</v>
      </c>
      <c r="F94" s="57">
        <f t="shared" si="9"/>
        <v>1.66198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36.533000000000001</v>
      </c>
      <c r="F95" s="56">
        <f t="shared" si="9"/>
        <v>36.533000000000001</v>
      </c>
      <c r="G95" s="115">
        <f>K17</f>
        <v>41.710999999999999</v>
      </c>
    </row>
    <row r="96" spans="1:7" x14ac:dyDescent="0.2">
      <c r="A96" s="8"/>
      <c r="B96" s="110"/>
      <c r="C96" s="104"/>
      <c r="D96" s="38" t="s">
        <v>124</v>
      </c>
      <c r="E96" s="27">
        <v>6.2407000000000004</v>
      </c>
      <c r="F96" s="27">
        <f t="shared" si="9"/>
        <v>6.2407000000000004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1.2090000000000001</v>
      </c>
      <c r="F97" s="27">
        <f t="shared" si="9"/>
        <v>1.2090000000000001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0.68500000000000005</v>
      </c>
      <c r="F98" s="27">
        <f t="shared" si="9"/>
        <v>0.68500000000000005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9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1.1214949999999999</v>
      </c>
      <c r="F100" s="57">
        <f t="shared" si="9"/>
        <v>1.1214949999999999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70.891999999999996</v>
      </c>
      <c r="F101" s="58">
        <f t="shared" si="9"/>
        <v>70.891999999999996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7.9672999999999998</v>
      </c>
      <c r="F102" s="40">
        <f t="shared" si="9"/>
        <v>7.9672999999999998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131.36192500000001</v>
      </c>
      <c r="F103" s="94">
        <f>SUM(F82:F102)</f>
        <v>131.36192500000001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11.8</v>
      </c>
      <c r="F113" s="30"/>
      <c r="G113" s="30">
        <f>D113-E113</f>
        <v>68.2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0.6</v>
      </c>
      <c r="F114" s="30"/>
      <c r="G114" s="30">
        <f t="shared" ref="G114:G120" si="10">D114-E114</f>
        <v>8.4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</v>
      </c>
      <c r="F115" s="30"/>
      <c r="G115" s="30">
        <f t="shared" si="10"/>
        <v>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0.4</v>
      </c>
      <c r="F116" s="30"/>
      <c r="G116" s="30">
        <f t="shared" si="10"/>
        <v>39.6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</v>
      </c>
      <c r="F117" s="30"/>
      <c r="G117" s="30">
        <f t="shared" si="10"/>
        <v>4.8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</v>
      </c>
      <c r="F118" s="30"/>
      <c r="G118" s="30">
        <f t="shared" si="10"/>
        <v>14.7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11</v>
      </c>
      <c r="F119" s="30"/>
      <c r="G119" s="30">
        <f t="shared" si="10"/>
        <v>139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83</v>
      </c>
      <c r="F120" s="30"/>
      <c r="G120" s="30">
        <f t="shared" si="10"/>
        <v>77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184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140</v>
      </c>
    </row>
    <row r="131" spans="1:14" x14ac:dyDescent="0.2">
      <c r="A131" s="8"/>
      <c r="B131" s="69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4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3.0529999999999999</v>
      </c>
      <c r="G136" s="63">
        <f>F136</f>
        <v>3.0529999999999999</v>
      </c>
      <c r="H136" s="135">
        <f>N137</f>
        <v>37.156666666666666</v>
      </c>
      <c r="I136" s="77"/>
      <c r="J136" s="77"/>
      <c r="K136" s="77"/>
      <c r="L136" s="26"/>
      <c r="M136" s="9">
        <v>483.5</v>
      </c>
      <c r="N136" s="28">
        <f>G136+G137+G138+G139+G140+G141</f>
        <v>3.1349999999999998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4.4999999999999998E-2</v>
      </c>
      <c r="G137" s="63">
        <f t="shared" ref="G137:G142" si="11">F137</f>
        <v>4.4999999999999998E-2</v>
      </c>
      <c r="H137" s="136"/>
      <c r="I137" s="78"/>
      <c r="J137" s="78"/>
      <c r="K137" s="78"/>
      <c r="L137" s="26"/>
      <c r="M137" s="9">
        <f>M136/12</f>
        <v>40.291666666666664</v>
      </c>
      <c r="N137" s="29">
        <f>M137-N136</f>
        <v>37.156666666666666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0</v>
      </c>
      <c r="G138" s="63">
        <f t="shared" si="11"/>
        <v>0</v>
      </c>
      <c r="H138" s="136"/>
      <c r="I138" s="78"/>
      <c r="J138" s="78"/>
      <c r="K138" s="78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3.3000000000000002E-2</v>
      </c>
      <c r="G139" s="63">
        <f t="shared" si="11"/>
        <v>3.3000000000000002E-2</v>
      </c>
      <c r="H139" s="136"/>
      <c r="I139" s="78"/>
      <c r="J139" s="78"/>
      <c r="K139" s="78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0</v>
      </c>
      <c r="G140" s="63">
        <f t="shared" si="11"/>
        <v>0</v>
      </c>
      <c r="H140" s="136"/>
      <c r="I140" s="78"/>
      <c r="J140" s="78"/>
      <c r="K140" s="78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4.0000000000000001E-3</v>
      </c>
      <c r="G141" s="63">
        <f t="shared" si="11"/>
        <v>4.0000000000000001E-3</v>
      </c>
      <c r="H141" s="137"/>
      <c r="I141" s="78"/>
      <c r="J141" s="78"/>
      <c r="K141" s="78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1"/>
        <v>0</v>
      </c>
      <c r="H142" s="75">
        <f>N142</f>
        <v>13.333333333333334</v>
      </c>
      <c r="I142" s="77"/>
      <c r="J142" s="77"/>
      <c r="K142" s="77"/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3.1349999999999998</v>
      </c>
      <c r="G143" s="95">
        <f>SUM(G136:G142)</f>
        <v>3.1349999999999998</v>
      </c>
      <c r="H143" s="30" t="s">
        <v>150</v>
      </c>
    </row>
    <row r="144" spans="1:14" x14ac:dyDescent="0.2">
      <c r="A144" s="8"/>
      <c r="B144" s="12"/>
    </row>
    <row r="145" spans="1:15" x14ac:dyDescent="0.2">
      <c r="A145" s="8"/>
      <c r="B145" s="2"/>
    </row>
    <row r="146" spans="1:15" x14ac:dyDescent="0.2">
      <c r="A146" s="8"/>
      <c r="B146" s="12"/>
      <c r="D146" s="8"/>
      <c r="E146" s="71" t="s">
        <v>53</v>
      </c>
    </row>
    <row r="147" spans="1:15" x14ac:dyDescent="0.2">
      <c r="A147" s="8"/>
      <c r="B147" s="1"/>
    </row>
    <row r="148" spans="1:15" x14ac:dyDescent="0.2">
      <c r="A148" s="8"/>
      <c r="B148" s="12"/>
      <c r="F148" s="31"/>
      <c r="G148" s="31"/>
      <c r="H148" s="31"/>
      <c r="I148" s="31"/>
    </row>
    <row r="149" spans="1:15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5" ht="25.5" customHeight="1" x14ac:dyDescent="0.2">
      <c r="A150" s="8"/>
      <c r="B150" s="101" t="s">
        <v>185</v>
      </c>
      <c r="C150" s="101"/>
      <c r="D150" s="101"/>
      <c r="E150" s="101"/>
      <c r="F150" s="31"/>
      <c r="G150" s="31"/>
      <c r="H150" s="31"/>
      <c r="I150" s="31"/>
    </row>
    <row r="151" spans="1:15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5" x14ac:dyDescent="0.2">
      <c r="A152" s="8"/>
      <c r="B152" s="12"/>
      <c r="F152" s="31"/>
      <c r="G152" s="31"/>
      <c r="H152" s="31"/>
      <c r="I152" s="31"/>
      <c r="J152" s="31"/>
      <c r="K152" s="31"/>
      <c r="L152" s="31"/>
      <c r="M152" s="31"/>
      <c r="N152" s="31"/>
      <c r="O152" s="31"/>
    </row>
    <row r="153" spans="1:15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31"/>
      <c r="N153" s="130" t="s">
        <v>131</v>
      </c>
      <c r="O153" s="130"/>
    </row>
    <row r="154" spans="1:15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31"/>
      <c r="N154" s="73">
        <v>5.8810000000000002</v>
      </c>
      <c r="O154" s="73">
        <v>5.8810000000000002</v>
      </c>
    </row>
    <row r="155" spans="1:15" x14ac:dyDescent="0.2">
      <c r="A155" s="8"/>
      <c r="B155" s="102" t="s">
        <v>55</v>
      </c>
      <c r="C155" s="102"/>
      <c r="D155" s="102" t="s">
        <v>76</v>
      </c>
      <c r="E155" s="102" t="s">
        <v>77</v>
      </c>
      <c r="F155" s="31"/>
      <c r="G155" s="31"/>
      <c r="H155" s="31"/>
      <c r="I155" s="31"/>
      <c r="J155" s="31"/>
      <c r="K155" s="31"/>
      <c r="L155" s="31"/>
      <c r="M155" s="31"/>
      <c r="N155" s="53"/>
      <c r="O155" s="53"/>
    </row>
    <row r="156" spans="1:15" ht="36" customHeight="1" x14ac:dyDescent="0.2">
      <c r="A156" s="8"/>
      <c r="B156" s="102"/>
      <c r="C156" s="102"/>
      <c r="D156" s="102"/>
      <c r="E156" s="102"/>
      <c r="F156" s="31"/>
      <c r="G156" s="31"/>
      <c r="H156" s="31"/>
      <c r="I156" s="31"/>
      <c r="J156" s="31"/>
      <c r="K156" s="31"/>
      <c r="L156" s="31"/>
      <c r="M156" s="31"/>
      <c r="N156" s="130" t="s">
        <v>132</v>
      </c>
      <c r="O156" s="130"/>
    </row>
    <row r="157" spans="1:15" ht="15" x14ac:dyDescent="0.2">
      <c r="A157" s="8"/>
      <c r="B157" s="139">
        <v>1</v>
      </c>
      <c r="C157" s="140"/>
      <c r="D157" s="68">
        <v>2</v>
      </c>
      <c r="E157" s="68">
        <v>3</v>
      </c>
      <c r="F157" s="31"/>
      <c r="G157" s="31"/>
      <c r="H157" s="31"/>
      <c r="I157" s="31"/>
      <c r="J157" s="31"/>
      <c r="K157" s="31"/>
      <c r="L157" s="31"/>
      <c r="M157" s="31"/>
      <c r="N157" s="73">
        <v>1.1910000000000001</v>
      </c>
      <c r="O157" s="73">
        <v>1.1910000000000001</v>
      </c>
    </row>
    <row r="158" spans="1:15" ht="15" x14ac:dyDescent="0.2">
      <c r="A158" s="8"/>
      <c r="B158" s="145" t="s">
        <v>56</v>
      </c>
      <c r="C158" s="145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1"/>
      <c r="M158" s="32"/>
      <c r="N158" s="73">
        <v>0.499</v>
      </c>
      <c r="O158" s="73">
        <v>0.499</v>
      </c>
    </row>
    <row r="159" spans="1:15" ht="15" x14ac:dyDescent="0.2">
      <c r="A159" s="8"/>
      <c r="B159" s="145" t="s">
        <v>57</v>
      </c>
      <c r="C159" s="145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1"/>
      <c r="M159" s="32"/>
      <c r="N159" s="52">
        <f>SUM(N157:N158)</f>
        <v>1.69</v>
      </c>
      <c r="O159" s="52">
        <f>SUM(O157:O158)</f>
        <v>1.69</v>
      </c>
    </row>
    <row r="160" spans="1:15" ht="15" x14ac:dyDescent="0.2">
      <c r="A160" s="8"/>
      <c r="B160" s="145" t="s">
        <v>58</v>
      </c>
      <c r="C160" s="145"/>
      <c r="D160" s="50">
        <f>F136</f>
        <v>3.0529999999999999</v>
      </c>
      <c r="E160" s="50">
        <f>G136</f>
        <v>3.0529999999999999</v>
      </c>
      <c r="F160" s="31"/>
      <c r="G160" s="31"/>
      <c r="H160" s="31"/>
      <c r="I160" s="31"/>
      <c r="J160" s="31"/>
      <c r="K160" s="31"/>
      <c r="L160" s="31"/>
      <c r="M160" s="31"/>
      <c r="N160" s="53"/>
      <c r="O160" s="53"/>
    </row>
    <row r="161" spans="1:15" ht="15" x14ac:dyDescent="0.2">
      <c r="A161" s="8"/>
      <c r="B161" s="145" t="s">
        <v>59</v>
      </c>
      <c r="C161" s="145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31"/>
      <c r="N161" s="53"/>
      <c r="O161" s="53"/>
    </row>
    <row r="162" spans="1:15" ht="15" x14ac:dyDescent="0.2">
      <c r="A162" s="8"/>
      <c r="B162" s="145" t="s">
        <v>60</v>
      </c>
      <c r="C162" s="145"/>
      <c r="D162" s="50">
        <f>F137</f>
        <v>4.4999999999999998E-2</v>
      </c>
      <c r="E162" s="50">
        <f>G137</f>
        <v>4.4999999999999998E-2</v>
      </c>
      <c r="F162" s="31"/>
      <c r="G162" s="31"/>
      <c r="H162" s="31"/>
      <c r="I162" s="31"/>
      <c r="J162" s="31"/>
      <c r="K162" s="31"/>
      <c r="L162" s="31"/>
      <c r="M162" s="41"/>
      <c r="N162" s="143" t="s">
        <v>133</v>
      </c>
      <c r="O162" s="144"/>
    </row>
    <row r="163" spans="1:15" ht="15" x14ac:dyDescent="0.2">
      <c r="A163" s="8"/>
      <c r="B163" s="145" t="s">
        <v>61</v>
      </c>
      <c r="C163" s="145"/>
      <c r="D163" s="50">
        <f>F139+F141+F140</f>
        <v>3.7000000000000005E-2</v>
      </c>
      <c r="E163" s="50">
        <f>G139+G140+G141</f>
        <v>3.7000000000000005E-2</v>
      </c>
      <c r="F163" s="31"/>
      <c r="G163" s="31"/>
      <c r="H163" s="31"/>
      <c r="I163" s="31"/>
      <c r="J163" s="31"/>
      <c r="K163" s="31"/>
      <c r="L163" s="31"/>
      <c r="M163" s="66" t="s">
        <v>134</v>
      </c>
      <c r="N163" s="54">
        <v>0</v>
      </c>
      <c r="O163" s="54">
        <v>0</v>
      </c>
    </row>
    <row r="164" spans="1:15" ht="15" x14ac:dyDescent="0.2">
      <c r="A164" s="8"/>
      <c r="B164" s="145" t="s">
        <v>62</v>
      </c>
      <c r="C164" s="145"/>
      <c r="D164" s="50">
        <f>F138</f>
        <v>0</v>
      </c>
      <c r="E164" s="50">
        <f>G138</f>
        <v>0</v>
      </c>
      <c r="F164" s="31"/>
      <c r="G164" s="31"/>
      <c r="H164" s="31"/>
      <c r="I164" s="31"/>
      <c r="J164" s="31"/>
      <c r="K164" s="31"/>
      <c r="L164" s="31"/>
      <c r="M164" s="66" t="s">
        <v>135</v>
      </c>
      <c r="N164" s="54">
        <v>7.0000000000000001E-3</v>
      </c>
      <c r="O164" s="54">
        <v>7.0000000000000001E-3</v>
      </c>
    </row>
    <row r="165" spans="1:15" ht="15" x14ac:dyDescent="0.2">
      <c r="A165" s="8"/>
      <c r="B165" s="145" t="s">
        <v>63</v>
      </c>
      <c r="C165" s="145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31"/>
      <c r="M165" s="66" t="s">
        <v>136</v>
      </c>
      <c r="N165" s="54">
        <v>9.8600000000000007E-3</v>
      </c>
      <c r="O165" s="54">
        <v>9.8600000000000007E-3</v>
      </c>
    </row>
    <row r="166" spans="1:15" ht="15" x14ac:dyDescent="0.2">
      <c r="A166" s="8"/>
      <c r="B166" s="145" t="s">
        <v>64</v>
      </c>
      <c r="C166" s="145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31"/>
      <c r="M166" s="66" t="s">
        <v>137</v>
      </c>
      <c r="N166" s="54">
        <v>4.0000000000000001E-3</v>
      </c>
      <c r="O166" s="54">
        <v>4.0000000000000001E-3</v>
      </c>
    </row>
    <row r="167" spans="1:15" ht="15" x14ac:dyDescent="0.2">
      <c r="A167" s="8"/>
      <c r="B167" s="145" t="s">
        <v>65</v>
      </c>
      <c r="C167" s="145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31"/>
      <c r="M167" s="41"/>
      <c r="N167" s="52">
        <f>SUM(N163:N166)</f>
        <v>2.086E-2</v>
      </c>
      <c r="O167" s="52">
        <f>SUM(O163:O166)</f>
        <v>2.086E-2</v>
      </c>
    </row>
    <row r="168" spans="1:15" ht="15" x14ac:dyDescent="0.2">
      <c r="A168" s="8"/>
      <c r="B168" s="145" t="s">
        <v>38</v>
      </c>
      <c r="C168" s="145"/>
      <c r="D168" s="42">
        <v>0</v>
      </c>
      <c r="E168" s="42">
        <v>0</v>
      </c>
      <c r="F168" s="31"/>
      <c r="G168" s="41"/>
      <c r="H168" s="41"/>
      <c r="I168" s="31"/>
    </row>
    <row r="169" spans="1:15" x14ac:dyDescent="0.2">
      <c r="F169" s="31"/>
      <c r="G169" s="41"/>
      <c r="H169" s="41"/>
      <c r="I169" s="31"/>
    </row>
    <row r="170" spans="1:15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N156:O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N153:O153"/>
    <mergeCell ref="B157:C157"/>
    <mergeCell ref="B158:C158"/>
    <mergeCell ref="B159:C159"/>
    <mergeCell ref="B160:C160"/>
    <mergeCell ref="B161:C161"/>
    <mergeCell ref="B168:C168"/>
    <mergeCell ref="N162:O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11.140625" style="9" hidden="1" customWidth="1"/>
    <col min="13" max="14" width="17.7109375" style="9" hidden="1" customWidth="1"/>
    <col min="15" max="15" width="10.7109375" style="9" hidden="1" customWidth="1"/>
    <col min="16" max="16" width="0" style="9" hidden="1" customWidth="1"/>
    <col min="17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186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141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5.0199999999999996</v>
      </c>
      <c r="I15" s="20">
        <f>H15</f>
        <v>5.0199999999999996</v>
      </c>
      <c r="J15" s="20">
        <f>I15</f>
        <v>5.0199999999999996</v>
      </c>
      <c r="K15" s="17">
        <f>F15-J15</f>
        <v>35.271000000000001</v>
      </c>
      <c r="M15" s="9">
        <v>483.5</v>
      </c>
      <c r="N15" s="9">
        <f>M15/12</f>
        <v>40.291666666666664</v>
      </c>
      <c r="O15" s="21">
        <f>I15</f>
        <v>5.0199999999999996</v>
      </c>
      <c r="P15" s="21">
        <f>N15-O15</f>
        <v>35.271666666666661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2.2599999999999998</v>
      </c>
      <c r="I16" s="20">
        <f t="shared" ref="I16:J17" si="0">H16</f>
        <v>2.2599999999999998</v>
      </c>
      <c r="J16" s="20">
        <f t="shared" si="0"/>
        <v>2.2599999999999998</v>
      </c>
      <c r="K16" s="17">
        <f t="shared" ref="K16:K17" si="1">F16-J16</f>
        <v>11.073</v>
      </c>
      <c r="M16" s="9">
        <v>160</v>
      </c>
      <c r="N16" s="9">
        <f t="shared" ref="N16:N17" si="2">M16/12</f>
        <v>13.333333333333334</v>
      </c>
      <c r="O16" s="21">
        <f>I16</f>
        <v>2.2599999999999998</v>
      </c>
      <c r="P16" s="21">
        <f t="shared" ref="P16:P17" si="3">N16-O16</f>
        <v>11.073333333333334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50.463999999999999</v>
      </c>
      <c r="I17" s="20">
        <f t="shared" si="0"/>
        <v>50.463999999999999</v>
      </c>
      <c r="J17" s="20">
        <f t="shared" si="0"/>
        <v>50.463999999999999</v>
      </c>
      <c r="K17" s="17">
        <f t="shared" si="1"/>
        <v>37.036000000000001</v>
      </c>
      <c r="M17" s="9">
        <v>1050</v>
      </c>
      <c r="N17" s="9">
        <f t="shared" si="2"/>
        <v>87.5</v>
      </c>
      <c r="O17" s="21">
        <f>I17</f>
        <v>50.463999999999999</v>
      </c>
      <c r="P17" s="21">
        <f t="shared" si="3"/>
        <v>37.036000000000001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186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141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5.0199999999999996</v>
      </c>
      <c r="I35" s="20">
        <f>H35</f>
        <v>5.0199999999999996</v>
      </c>
      <c r="J35" s="20">
        <f>I35</f>
        <v>5.0199999999999996</v>
      </c>
      <c r="K35" s="17">
        <f>F35-J35</f>
        <v>35.271000000000001</v>
      </c>
      <c r="M35" s="9">
        <v>483.5</v>
      </c>
      <c r="N35" s="9">
        <f>M35/12</f>
        <v>40.291666666666664</v>
      </c>
      <c r="O35" s="21">
        <f>I35</f>
        <v>5.0199999999999996</v>
      </c>
      <c r="P35" s="21">
        <f>N35-O35</f>
        <v>35.271666666666661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2.2599999999999998</v>
      </c>
      <c r="I36" s="20">
        <f t="shared" ref="I36:I37" si="4">H36</f>
        <v>2.2599999999999998</v>
      </c>
      <c r="J36" s="20">
        <f>I36</f>
        <v>2.2599999999999998</v>
      </c>
      <c r="K36" s="17">
        <f>F36-J36</f>
        <v>11.073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2.2599999999999998</v>
      </c>
      <c r="P36" s="21">
        <f t="shared" ref="P36:P37" si="7">N36-O36</f>
        <v>11.073333333333334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50.463999999999999</v>
      </c>
      <c r="I37" s="20">
        <f t="shared" si="4"/>
        <v>50.463999999999999</v>
      </c>
      <c r="J37" s="20">
        <f>I37</f>
        <v>50.463999999999999</v>
      </c>
      <c r="K37" s="17">
        <f>F37-J37</f>
        <v>37.036000000000001</v>
      </c>
      <c r="M37" s="9">
        <v>1050</v>
      </c>
      <c r="N37" s="9">
        <f t="shared" si="5"/>
        <v>87.5</v>
      </c>
      <c r="O37" s="21">
        <f t="shared" si="6"/>
        <v>50.463999999999999</v>
      </c>
      <c r="P37" s="21">
        <f t="shared" si="7"/>
        <v>37.036000000000001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187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141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188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141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3.6230000000000002</v>
      </c>
      <c r="F82" s="56">
        <f>E82</f>
        <v>3.6230000000000002</v>
      </c>
      <c r="G82" s="112">
        <f>K15</f>
        <v>35.271000000000001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1.1080000000000001</v>
      </c>
      <c r="F83" s="27">
        <f t="shared" ref="F83:F102" si="8">E83</f>
        <v>1.1080000000000001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0</v>
      </c>
      <c r="F84" s="27">
        <f t="shared" si="8"/>
        <v>0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0</v>
      </c>
      <c r="F85" s="27">
        <f t="shared" si="8"/>
        <v>0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0</v>
      </c>
      <c r="F86" s="27">
        <f t="shared" si="8"/>
        <v>0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4.0000000000000001E-3</v>
      </c>
      <c r="F87" s="27">
        <f t="shared" si="8"/>
        <v>4.0000000000000001E-3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3.5000000000000003E-2</v>
      </c>
      <c r="F88" s="27">
        <f t="shared" si="8"/>
        <v>3.5000000000000003E-2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0.24984000000000001</v>
      </c>
      <c r="F89" s="57">
        <f t="shared" si="8"/>
        <v>0.24984000000000001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0.45700000000000002</v>
      </c>
      <c r="F90" s="56">
        <f t="shared" si="8"/>
        <v>0.45700000000000002</v>
      </c>
      <c r="G90" s="115">
        <f>K16</f>
        <v>11.073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1.80288</v>
      </c>
      <c r="F94" s="57">
        <f t="shared" si="8"/>
        <v>1.80288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41.290999999999997</v>
      </c>
      <c r="F95" s="56">
        <f t="shared" si="8"/>
        <v>41.290999999999997</v>
      </c>
      <c r="G95" s="115">
        <f>K17</f>
        <v>37.036000000000001</v>
      </c>
    </row>
    <row r="96" spans="1:7" x14ac:dyDescent="0.2">
      <c r="A96" s="8"/>
      <c r="B96" s="110"/>
      <c r="C96" s="104"/>
      <c r="D96" s="38" t="s">
        <v>124</v>
      </c>
      <c r="E96" s="27">
        <v>6.5998999999999999</v>
      </c>
      <c r="F96" s="27">
        <f t="shared" si="8"/>
        <v>6.5998999999999999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1.1779999999999999</v>
      </c>
      <c r="F97" s="27">
        <f t="shared" si="8"/>
        <v>1.1779999999999999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0.70799999999999996</v>
      </c>
      <c r="F98" s="27">
        <f t="shared" si="8"/>
        <v>0.70799999999999996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0.68728</v>
      </c>
      <c r="F100" s="57">
        <f t="shared" si="8"/>
        <v>0.68728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64.001000000000005</v>
      </c>
      <c r="F101" s="58">
        <f t="shared" si="8"/>
        <v>64.001000000000005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10.0229</v>
      </c>
      <c r="F102" s="40">
        <f t="shared" si="8"/>
        <v>10.0229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131.76779999999999</v>
      </c>
      <c r="F103" s="94">
        <f>SUM(F82:F102)</f>
        <v>131.76779999999999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12</v>
      </c>
      <c r="F113" s="30"/>
      <c r="G113" s="30">
        <f>D113-E113</f>
        <v>68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0.5</v>
      </c>
      <c r="F114" s="30"/>
      <c r="G114" s="30">
        <f t="shared" ref="G114:G120" si="9">D114-E114</f>
        <v>8.5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</v>
      </c>
      <c r="F115" s="30"/>
      <c r="G115" s="30">
        <f t="shared" si="9"/>
        <v>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0.3</v>
      </c>
      <c r="F116" s="30"/>
      <c r="G116" s="30">
        <f t="shared" si="9"/>
        <v>39.700000000000003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</v>
      </c>
      <c r="F117" s="30"/>
      <c r="G117" s="30">
        <f t="shared" si="9"/>
        <v>4.8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0.25</v>
      </c>
      <c r="F118" s="30"/>
      <c r="G118" s="30">
        <f t="shared" si="9"/>
        <v>14.75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18</v>
      </c>
      <c r="F119" s="30"/>
      <c r="G119" s="30">
        <f t="shared" si="9"/>
        <v>132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66</v>
      </c>
      <c r="F120" s="30"/>
      <c r="G120" s="30">
        <f t="shared" si="9"/>
        <v>94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189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141</v>
      </c>
    </row>
    <row r="131" spans="1:14" x14ac:dyDescent="0.2">
      <c r="A131" s="8"/>
      <c r="B131" s="69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4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3.6230000000000002</v>
      </c>
      <c r="G136" s="63">
        <f>F136</f>
        <v>3.6230000000000002</v>
      </c>
      <c r="H136" s="135">
        <f>N137</f>
        <v>36.608666666666664</v>
      </c>
      <c r="I136" s="77"/>
      <c r="J136" s="77"/>
      <c r="K136" s="77"/>
      <c r="L136" s="26"/>
      <c r="M136" s="9">
        <v>483.5</v>
      </c>
      <c r="N136" s="28">
        <f>G136+G137+G138+G139+G140+G141</f>
        <v>3.6830000000000003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2.1000000000000001E-2</v>
      </c>
      <c r="G137" s="63">
        <f t="shared" ref="G137:G142" si="10">F137</f>
        <v>2.1000000000000001E-2</v>
      </c>
      <c r="H137" s="136"/>
      <c r="I137" s="78"/>
      <c r="J137" s="78"/>
      <c r="K137" s="78"/>
      <c r="L137" s="26"/>
      <c r="M137" s="9">
        <f>M136/12</f>
        <v>40.291666666666664</v>
      </c>
      <c r="N137" s="29">
        <f>M137-N136</f>
        <v>36.608666666666664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0</v>
      </c>
      <c r="G138" s="63">
        <f t="shared" si="10"/>
        <v>0</v>
      </c>
      <c r="H138" s="136"/>
      <c r="I138" s="78"/>
      <c r="J138" s="78"/>
      <c r="K138" s="78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3.5000000000000003E-2</v>
      </c>
      <c r="G139" s="63">
        <f t="shared" si="10"/>
        <v>3.5000000000000003E-2</v>
      </c>
      <c r="H139" s="136"/>
      <c r="I139" s="78"/>
      <c r="J139" s="78"/>
      <c r="K139" s="78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0</v>
      </c>
      <c r="G140" s="63">
        <f t="shared" si="10"/>
        <v>0</v>
      </c>
      <c r="H140" s="136"/>
      <c r="I140" s="78"/>
      <c r="J140" s="78"/>
      <c r="K140" s="78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4.0000000000000001E-3</v>
      </c>
      <c r="G141" s="63">
        <f t="shared" si="10"/>
        <v>4.0000000000000001E-3</v>
      </c>
      <c r="H141" s="137"/>
      <c r="I141" s="78"/>
      <c r="J141" s="78"/>
      <c r="K141" s="78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0"/>
        <v>0</v>
      </c>
      <c r="H142" s="75">
        <f>N142</f>
        <v>13.333333333333334</v>
      </c>
      <c r="I142" s="77"/>
      <c r="J142" s="77"/>
      <c r="K142" s="77"/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3.6830000000000003</v>
      </c>
      <c r="G143" s="95">
        <f>SUM(G136:G142)</f>
        <v>3.6830000000000003</v>
      </c>
      <c r="H143" s="30" t="s">
        <v>150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71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46" t="s">
        <v>190</v>
      </c>
      <c r="C150" s="146"/>
      <c r="D150" s="146"/>
      <c r="E150" s="146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73">
        <v>5.6429999999999998</v>
      </c>
      <c r="N154" s="73">
        <v>5.6429999999999998</v>
      </c>
    </row>
    <row r="155" spans="1:14" ht="14.25" customHeight="1" x14ac:dyDescent="0.2">
      <c r="A155" s="8"/>
      <c r="B155" s="102" t="s">
        <v>55</v>
      </c>
      <c r="C155" s="102"/>
      <c r="D155" s="102" t="s">
        <v>76</v>
      </c>
      <c r="E155" s="102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36" customHeight="1" x14ac:dyDescent="0.2">
      <c r="A156" s="8"/>
      <c r="B156" s="102"/>
      <c r="C156" s="102"/>
      <c r="D156" s="102"/>
      <c r="E156" s="102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73">
        <v>1.2230000000000001</v>
      </c>
      <c r="N157" s="73">
        <v>1.2230000000000001</v>
      </c>
    </row>
    <row r="158" spans="1:14" ht="15" customHeight="1" x14ac:dyDescent="0.2">
      <c r="A158" s="8"/>
      <c r="B158" s="145" t="s">
        <v>56</v>
      </c>
      <c r="C158" s="145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73">
        <v>0.50800000000000001</v>
      </c>
      <c r="N158" s="73">
        <v>0.50800000000000001</v>
      </c>
    </row>
    <row r="159" spans="1:14" ht="15" x14ac:dyDescent="0.2">
      <c r="A159" s="8"/>
      <c r="B159" s="145" t="s">
        <v>57</v>
      </c>
      <c r="C159" s="145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1.7310000000000001</v>
      </c>
      <c r="N159" s="52">
        <f>SUM(N157:N158)</f>
        <v>1.7310000000000001</v>
      </c>
    </row>
    <row r="160" spans="1:14" ht="15" x14ac:dyDescent="0.2">
      <c r="A160" s="8"/>
      <c r="B160" s="145" t="s">
        <v>58</v>
      </c>
      <c r="C160" s="145"/>
      <c r="D160" s="50">
        <f>F136</f>
        <v>3.6230000000000002</v>
      </c>
      <c r="E160" s="50">
        <f>G136</f>
        <v>3.6230000000000002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5" t="s">
        <v>59</v>
      </c>
      <c r="C161" s="145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5" t="s">
        <v>60</v>
      </c>
      <c r="C162" s="145"/>
      <c r="D162" s="50">
        <f>F137</f>
        <v>2.1000000000000001E-2</v>
      </c>
      <c r="E162" s="50">
        <f>G137</f>
        <v>2.1000000000000001E-2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5" t="s">
        <v>61</v>
      </c>
      <c r="C163" s="145"/>
      <c r="D163" s="50">
        <f>F139+F141+F140</f>
        <v>3.9000000000000007E-2</v>
      </c>
      <c r="E163" s="50">
        <f>G139+G140+G141</f>
        <v>3.9000000000000007E-2</v>
      </c>
      <c r="F163" s="31"/>
      <c r="G163" s="31"/>
      <c r="H163" s="31"/>
      <c r="I163" s="31"/>
      <c r="J163" s="31"/>
      <c r="K163" s="31"/>
      <c r="L163" s="66" t="s">
        <v>134</v>
      </c>
      <c r="M163" s="54">
        <v>0</v>
      </c>
      <c r="N163" s="54">
        <v>0</v>
      </c>
    </row>
    <row r="164" spans="1:14" ht="15" x14ac:dyDescent="0.2">
      <c r="A164" s="8"/>
      <c r="B164" s="145" t="s">
        <v>62</v>
      </c>
      <c r="C164" s="145"/>
      <c r="D164" s="50">
        <f>F138</f>
        <v>0</v>
      </c>
      <c r="E164" s="50">
        <f>G138</f>
        <v>0</v>
      </c>
      <c r="F164" s="31"/>
      <c r="G164" s="31"/>
      <c r="H164" s="31"/>
      <c r="I164" s="31"/>
      <c r="J164" s="31"/>
      <c r="K164" s="31"/>
      <c r="L164" s="66" t="s">
        <v>135</v>
      </c>
      <c r="M164" s="54">
        <v>3.0000000000000001E-3</v>
      </c>
      <c r="N164" s="54">
        <v>3.0000000000000001E-3</v>
      </c>
    </row>
    <row r="165" spans="1:14" ht="15" x14ac:dyDescent="0.2">
      <c r="A165" s="8"/>
      <c r="B165" s="145" t="s">
        <v>63</v>
      </c>
      <c r="C165" s="145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9.8600000000000007E-3</v>
      </c>
      <c r="N165" s="54">
        <v>9.8600000000000007E-3</v>
      </c>
    </row>
    <row r="166" spans="1:14" ht="15" customHeight="1" x14ac:dyDescent="0.2">
      <c r="A166" s="8"/>
      <c r="B166" s="145" t="s">
        <v>64</v>
      </c>
      <c r="C166" s="145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4.0000000000000001E-3</v>
      </c>
      <c r="N166" s="54">
        <v>4.0000000000000001E-3</v>
      </c>
    </row>
    <row r="167" spans="1:14" ht="15" x14ac:dyDescent="0.2">
      <c r="A167" s="8"/>
      <c r="B167" s="145" t="s">
        <v>65</v>
      </c>
      <c r="C167" s="145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1.686E-2</v>
      </c>
      <c r="N167" s="52">
        <f>SUM(N163:N166)</f>
        <v>1.686E-2</v>
      </c>
    </row>
    <row r="168" spans="1:14" ht="15" x14ac:dyDescent="0.2">
      <c r="A168" s="8"/>
      <c r="B168" s="145" t="s">
        <v>38</v>
      </c>
      <c r="C168" s="145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24" sqref="G24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/>
    <col min="13" max="13" width="0" style="9" hidden="1" customWidth="1"/>
    <col min="14" max="14" width="14.85546875" style="9" hidden="1" customWidth="1"/>
    <col min="15" max="15" width="16.140625" style="9" hidden="1" customWidth="1"/>
    <col min="16" max="17" width="0" style="9" hidden="1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191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142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5.4870000000000001</v>
      </c>
      <c r="I15" s="20">
        <f>H15</f>
        <v>5.4870000000000001</v>
      </c>
      <c r="J15" s="20">
        <f>I15</f>
        <v>5.4870000000000001</v>
      </c>
      <c r="K15" s="17">
        <f>F15-J15</f>
        <v>34.803999999999995</v>
      </c>
      <c r="M15" s="9">
        <v>483.5</v>
      </c>
      <c r="N15" s="9">
        <f>M15/12</f>
        <v>40.291666666666664</v>
      </c>
      <c r="O15" s="21">
        <f>I15</f>
        <v>5.4870000000000001</v>
      </c>
      <c r="P15" s="21">
        <f>N15-O15</f>
        <v>34.804666666666662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2.492</v>
      </c>
      <c r="I16" s="20">
        <f t="shared" ref="I16:J17" si="0">H16</f>
        <v>2.492</v>
      </c>
      <c r="J16" s="20">
        <f t="shared" si="0"/>
        <v>2.492</v>
      </c>
      <c r="K16" s="17">
        <f t="shared" ref="K16:K17" si="1">F16-J16</f>
        <v>10.841000000000001</v>
      </c>
      <c r="M16" s="9">
        <v>160</v>
      </c>
      <c r="N16" s="9">
        <f t="shared" ref="N16:N17" si="2">M16/12</f>
        <v>13.333333333333334</v>
      </c>
      <c r="O16" s="21">
        <f>I16</f>
        <v>2.492</v>
      </c>
      <c r="P16" s="21">
        <f t="shared" ref="P16:P17" si="3">N16-O16</f>
        <v>10.841333333333335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66.534999999999997</v>
      </c>
      <c r="I17" s="20">
        <f t="shared" si="0"/>
        <v>66.534999999999997</v>
      </c>
      <c r="J17" s="20">
        <f t="shared" si="0"/>
        <v>66.534999999999997</v>
      </c>
      <c r="K17" s="17">
        <f t="shared" si="1"/>
        <v>20.965000000000003</v>
      </c>
      <c r="M17" s="9">
        <v>1050</v>
      </c>
      <c r="N17" s="9">
        <f t="shared" si="2"/>
        <v>87.5</v>
      </c>
      <c r="O17" s="21">
        <f>I17</f>
        <v>66.534999999999997</v>
      </c>
      <c r="P17" s="21">
        <f t="shared" si="3"/>
        <v>20.965000000000003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191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142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5.4870000000000001</v>
      </c>
      <c r="I35" s="20">
        <f>H35</f>
        <v>5.4870000000000001</v>
      </c>
      <c r="J35" s="20">
        <f>I35</f>
        <v>5.4870000000000001</v>
      </c>
      <c r="K35" s="17">
        <f>F35-J35</f>
        <v>34.803999999999995</v>
      </c>
      <c r="M35" s="9">
        <v>483.5</v>
      </c>
      <c r="N35" s="9">
        <f>M35/12</f>
        <v>40.291666666666664</v>
      </c>
      <c r="O35" s="21">
        <f>I35</f>
        <v>5.4870000000000001</v>
      </c>
      <c r="P35" s="21">
        <f>N35-O35</f>
        <v>34.804666666666662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2.492</v>
      </c>
      <c r="I36" s="20">
        <f t="shared" ref="I36:I37" si="4">H36</f>
        <v>2.492</v>
      </c>
      <c r="J36" s="20">
        <f>I36</f>
        <v>2.492</v>
      </c>
      <c r="K36" s="17">
        <f>F36-J36</f>
        <v>10.841000000000001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2.492</v>
      </c>
      <c r="P36" s="21">
        <f t="shared" ref="P36:P37" si="7">N36-O36</f>
        <v>10.841333333333335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66.534999999999997</v>
      </c>
      <c r="I37" s="20">
        <f t="shared" si="4"/>
        <v>66.534999999999997</v>
      </c>
      <c r="J37" s="20">
        <f>I37</f>
        <v>66.534999999999997</v>
      </c>
      <c r="K37" s="17">
        <f>F37-J37</f>
        <v>20.965000000000003</v>
      </c>
      <c r="M37" s="9">
        <v>1050</v>
      </c>
      <c r="N37" s="9">
        <f t="shared" si="5"/>
        <v>87.5</v>
      </c>
      <c r="O37" s="21">
        <f t="shared" si="6"/>
        <v>66.534999999999997</v>
      </c>
      <c r="P37" s="21">
        <f t="shared" si="7"/>
        <v>20.965000000000003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192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142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193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142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3.7690000000000001</v>
      </c>
      <c r="F82" s="56">
        <f>E82</f>
        <v>3.7690000000000001</v>
      </c>
      <c r="G82" s="112">
        <f>K15</f>
        <v>34.803999999999995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1.325</v>
      </c>
      <c r="F83" s="27">
        <f t="shared" ref="F83:F102" si="8">E83</f>
        <v>1.325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8.3000000000000001E-3</v>
      </c>
      <c r="F85" s="27">
        <f t="shared" si="8"/>
        <v>8.3000000000000001E-3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0</v>
      </c>
      <c r="F86" s="27">
        <f t="shared" si="8"/>
        <v>0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7.0000000000000001E-3</v>
      </c>
      <c r="F87" s="27">
        <f t="shared" si="8"/>
        <v>7.0000000000000001E-3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7.0000000000000007E-2</v>
      </c>
      <c r="F88" s="27">
        <f t="shared" si="8"/>
        <v>7.0000000000000007E-2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0.30277999999999999</v>
      </c>
      <c r="F89" s="57">
        <f t="shared" si="8"/>
        <v>0.30277999999999999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0.625</v>
      </c>
      <c r="F90" s="56">
        <f t="shared" si="8"/>
        <v>0.625</v>
      </c>
      <c r="G90" s="115">
        <f>K16</f>
        <v>10.841000000000001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1.8673600000000001</v>
      </c>
      <c r="F94" s="57">
        <f t="shared" si="8"/>
        <v>1.8673600000000001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57.051000000000002</v>
      </c>
      <c r="F95" s="56">
        <f t="shared" si="8"/>
        <v>57.051000000000002</v>
      </c>
      <c r="G95" s="115">
        <f>K17</f>
        <v>20.965000000000003</v>
      </c>
    </row>
    <row r="96" spans="1:7" x14ac:dyDescent="0.2">
      <c r="A96" s="8"/>
      <c r="B96" s="110"/>
      <c r="C96" s="104"/>
      <c r="D96" s="38" t="s">
        <v>124</v>
      </c>
      <c r="E96" s="27">
        <v>6.9375</v>
      </c>
      <c r="F96" s="27">
        <f t="shared" si="8"/>
        <v>6.9375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1.17</v>
      </c>
      <c r="F97" s="27">
        <f t="shared" si="8"/>
        <v>1.17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0.67100000000000004</v>
      </c>
      <c r="F98" s="27">
        <f t="shared" si="8"/>
        <v>0.67100000000000004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0.70516800000000002</v>
      </c>
      <c r="F100" s="57">
        <f t="shared" si="8"/>
        <v>0.70516800000000002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60.326999999999998</v>
      </c>
      <c r="F101" s="58">
        <f t="shared" si="8"/>
        <v>60.326999999999998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10.755599999999999</v>
      </c>
      <c r="F102" s="40">
        <f t="shared" si="8"/>
        <v>10.755599999999999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145.59674799999999</v>
      </c>
      <c r="F103" s="94">
        <f>SUM(F82:F102)</f>
        <v>145.59674799999999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13.4</v>
      </c>
      <c r="F113" s="30"/>
      <c r="G113" s="30">
        <f>D113-E113</f>
        <v>66.599999999999994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0.7</v>
      </c>
      <c r="F114" s="30"/>
      <c r="G114" s="30">
        <f t="shared" ref="G114:G120" si="9">D114-E114</f>
        <v>8.3000000000000007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</v>
      </c>
      <c r="F115" s="30"/>
      <c r="G115" s="30">
        <f t="shared" si="9"/>
        <v>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0.4</v>
      </c>
      <c r="F116" s="30"/>
      <c r="G116" s="30">
        <f t="shared" si="9"/>
        <v>39.6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0.1</v>
      </c>
      <c r="F117" s="30"/>
      <c r="G117" s="30">
        <f t="shared" si="9"/>
        <v>4.7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</v>
      </c>
      <c r="F118" s="30"/>
      <c r="G118" s="30">
        <f t="shared" si="9"/>
        <v>14.7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22</v>
      </c>
      <c r="F119" s="30"/>
      <c r="G119" s="30">
        <f t="shared" si="9"/>
        <v>128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77</v>
      </c>
      <c r="F120" s="30"/>
      <c r="G120" s="30">
        <f t="shared" si="9"/>
        <v>83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194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142</v>
      </c>
    </row>
    <row r="131" spans="1:14" x14ac:dyDescent="0.2">
      <c r="A131" s="8"/>
      <c r="B131" s="69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4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</row>
    <row r="136" spans="1:14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3.7690000000000001</v>
      </c>
      <c r="G136" s="63">
        <f>F136</f>
        <v>3.7690000000000001</v>
      </c>
      <c r="H136" s="135">
        <f>N137</f>
        <v>36.380366666666667</v>
      </c>
      <c r="I136" s="77"/>
      <c r="J136" s="77"/>
      <c r="K136" s="77"/>
      <c r="L136" s="26"/>
      <c r="M136" s="9">
        <v>483.5</v>
      </c>
      <c r="N136" s="28">
        <f>G136+G137+G138+G139+G140+G141</f>
        <v>3.9113000000000002</v>
      </c>
    </row>
    <row r="137" spans="1:14" ht="15" x14ac:dyDescent="0.2">
      <c r="A137" s="8"/>
      <c r="B137" s="133"/>
      <c r="C137" s="118"/>
      <c r="D137" s="24" t="s">
        <v>101</v>
      </c>
      <c r="E137" s="25">
        <v>4</v>
      </c>
      <c r="F137" s="27">
        <v>5.7000000000000002E-2</v>
      </c>
      <c r="G137" s="63">
        <f t="shared" ref="G137:G142" si="10">F137</f>
        <v>5.7000000000000002E-2</v>
      </c>
      <c r="H137" s="136"/>
      <c r="I137" s="78"/>
      <c r="J137" s="78"/>
      <c r="K137" s="78"/>
      <c r="L137" s="26"/>
      <c r="M137" s="9">
        <f>M136/12</f>
        <v>40.291666666666664</v>
      </c>
      <c r="N137" s="29">
        <f>M137-N136</f>
        <v>36.380366666666667</v>
      </c>
    </row>
    <row r="138" spans="1:14" ht="22.5" x14ac:dyDescent="0.2">
      <c r="A138" s="8"/>
      <c r="B138" s="133"/>
      <c r="C138" s="118"/>
      <c r="D138" s="24" t="s">
        <v>102</v>
      </c>
      <c r="E138" s="25">
        <v>6</v>
      </c>
      <c r="F138" s="27">
        <v>8.3000000000000001E-3</v>
      </c>
      <c r="G138" s="63">
        <f t="shared" si="10"/>
        <v>8.3000000000000001E-3</v>
      </c>
      <c r="H138" s="136"/>
      <c r="I138" s="78"/>
      <c r="J138" s="78"/>
      <c r="K138" s="78"/>
      <c r="L138" s="26"/>
    </row>
    <row r="139" spans="1:14" ht="22.5" x14ac:dyDescent="0.2">
      <c r="A139" s="8"/>
      <c r="B139" s="133"/>
      <c r="C139" s="118"/>
      <c r="D139" s="24" t="s">
        <v>103</v>
      </c>
      <c r="E139" s="25">
        <v>5</v>
      </c>
      <c r="F139" s="27">
        <v>7.0000000000000007E-2</v>
      </c>
      <c r="G139" s="63">
        <f t="shared" si="10"/>
        <v>7.0000000000000007E-2</v>
      </c>
      <c r="H139" s="136"/>
      <c r="I139" s="78"/>
      <c r="J139" s="78"/>
      <c r="K139" s="78"/>
      <c r="L139" s="26"/>
    </row>
    <row r="140" spans="1:14" ht="15" x14ac:dyDescent="0.2">
      <c r="A140" s="8"/>
      <c r="B140" s="133"/>
      <c r="C140" s="118"/>
      <c r="D140" s="24" t="s">
        <v>129</v>
      </c>
      <c r="E140" s="25">
        <v>5</v>
      </c>
      <c r="F140" s="27">
        <v>0</v>
      </c>
      <c r="G140" s="63">
        <f t="shared" si="10"/>
        <v>0</v>
      </c>
      <c r="H140" s="136"/>
      <c r="I140" s="78"/>
      <c r="J140" s="78"/>
      <c r="K140" s="78"/>
      <c r="L140" s="26"/>
    </row>
    <row r="141" spans="1:14" ht="15" x14ac:dyDescent="0.2">
      <c r="A141" s="8"/>
      <c r="B141" s="134"/>
      <c r="C141" s="119"/>
      <c r="D141" s="24" t="s">
        <v>104</v>
      </c>
      <c r="E141" s="25">
        <v>5</v>
      </c>
      <c r="F141" s="27">
        <v>7.0000000000000001E-3</v>
      </c>
      <c r="G141" s="63">
        <f t="shared" si="10"/>
        <v>7.0000000000000001E-3</v>
      </c>
      <c r="H141" s="137"/>
      <c r="I141" s="78"/>
      <c r="J141" s="78"/>
      <c r="K141" s="78"/>
      <c r="M141" s="9">
        <v>160</v>
      </c>
      <c r="N141" s="28">
        <f>G142</f>
        <v>0</v>
      </c>
    </row>
    <row r="142" spans="1:14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0"/>
        <v>0</v>
      </c>
      <c r="H142" s="75">
        <f>N142</f>
        <v>13.333333333333334</v>
      </c>
      <c r="I142" s="77"/>
      <c r="J142" s="77"/>
      <c r="K142" s="77"/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3.9113000000000002</v>
      </c>
      <c r="G143" s="95">
        <f>SUM(G136:G142)</f>
        <v>3.9113000000000002</v>
      </c>
      <c r="H143" s="30" t="s">
        <v>150</v>
      </c>
    </row>
    <row r="144" spans="1:14" x14ac:dyDescent="0.2">
      <c r="A144" s="8"/>
      <c r="B144" s="12"/>
    </row>
    <row r="145" spans="1:15" x14ac:dyDescent="0.2">
      <c r="A145" s="8"/>
      <c r="B145" s="2"/>
    </row>
    <row r="146" spans="1:15" x14ac:dyDescent="0.2">
      <c r="A146" s="8"/>
      <c r="B146" s="12"/>
      <c r="D146" s="8"/>
      <c r="E146" s="71" t="s">
        <v>53</v>
      </c>
    </row>
    <row r="147" spans="1:15" x14ac:dyDescent="0.2">
      <c r="A147" s="8"/>
      <c r="B147" s="1"/>
    </row>
    <row r="148" spans="1:15" x14ac:dyDescent="0.2">
      <c r="A148" s="8"/>
      <c r="B148" s="12"/>
      <c r="F148" s="31"/>
      <c r="G148" s="31"/>
      <c r="H148" s="31"/>
      <c r="I148" s="31"/>
    </row>
    <row r="149" spans="1:15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5" ht="25.5" customHeight="1" x14ac:dyDescent="0.2">
      <c r="A150" s="8"/>
      <c r="B150" s="101" t="s">
        <v>195</v>
      </c>
      <c r="C150" s="101"/>
      <c r="D150" s="101"/>
      <c r="E150" s="101"/>
      <c r="F150" s="31"/>
      <c r="G150" s="31"/>
      <c r="H150" s="31"/>
      <c r="I150" s="31"/>
    </row>
    <row r="151" spans="1:15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5" x14ac:dyDescent="0.2">
      <c r="A152" s="8"/>
      <c r="B152" s="12"/>
      <c r="F152" s="31"/>
      <c r="G152" s="31"/>
      <c r="H152" s="31"/>
      <c r="I152" s="31"/>
    </row>
    <row r="153" spans="1:15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31"/>
      <c r="N153" s="130" t="s">
        <v>131</v>
      </c>
      <c r="O153" s="130"/>
    </row>
    <row r="154" spans="1:15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31"/>
      <c r="N154" s="73">
        <v>5.84</v>
      </c>
      <c r="O154" s="73">
        <v>5.84</v>
      </c>
    </row>
    <row r="155" spans="1:15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31"/>
      <c r="N155" s="53"/>
      <c r="O155" s="53"/>
    </row>
    <row r="156" spans="1:15" ht="36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31"/>
      <c r="N156" s="130" t="s">
        <v>132</v>
      </c>
      <c r="O156" s="130"/>
    </row>
    <row r="157" spans="1:15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31"/>
      <c r="N157" s="73">
        <v>1.5529999999999999</v>
      </c>
      <c r="O157" s="73">
        <v>1.5529999999999999</v>
      </c>
    </row>
    <row r="158" spans="1:15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1"/>
      <c r="M158" s="32"/>
      <c r="N158" s="73">
        <v>0.64</v>
      </c>
      <c r="O158" s="73">
        <v>0.64</v>
      </c>
    </row>
    <row r="159" spans="1:15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1"/>
      <c r="M159" s="32"/>
      <c r="N159" s="52">
        <f>SUM(N157:N158)</f>
        <v>2.1930000000000001</v>
      </c>
      <c r="O159" s="52">
        <f>SUM(O157:O158)</f>
        <v>2.1930000000000001</v>
      </c>
    </row>
    <row r="160" spans="1:15" ht="15" x14ac:dyDescent="0.2">
      <c r="A160" s="8"/>
      <c r="B160" s="141" t="s">
        <v>58</v>
      </c>
      <c r="C160" s="142"/>
      <c r="D160" s="50">
        <f>F136</f>
        <v>3.7690000000000001</v>
      </c>
      <c r="E160" s="50">
        <f>G136</f>
        <v>3.7690000000000001</v>
      </c>
      <c r="F160" s="31"/>
      <c r="G160" s="31"/>
      <c r="H160" s="31"/>
      <c r="I160" s="31"/>
      <c r="J160" s="31"/>
      <c r="K160" s="31"/>
      <c r="L160" s="31"/>
      <c r="M160" s="31"/>
      <c r="N160" s="53"/>
      <c r="O160" s="53"/>
    </row>
    <row r="161" spans="1:15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31"/>
      <c r="N161" s="53"/>
      <c r="O161" s="53"/>
    </row>
    <row r="162" spans="1:15" ht="15" x14ac:dyDescent="0.2">
      <c r="A162" s="8"/>
      <c r="B162" s="141" t="s">
        <v>60</v>
      </c>
      <c r="C162" s="142"/>
      <c r="D162" s="50">
        <f>F137</f>
        <v>5.7000000000000002E-2</v>
      </c>
      <c r="E162" s="50">
        <f>G137</f>
        <v>5.7000000000000002E-2</v>
      </c>
      <c r="F162" s="31"/>
      <c r="G162" s="31"/>
      <c r="H162" s="31"/>
      <c r="I162" s="31"/>
      <c r="J162" s="31"/>
      <c r="K162" s="31"/>
      <c r="L162" s="31"/>
      <c r="M162" s="41"/>
      <c r="N162" s="143" t="s">
        <v>133</v>
      </c>
      <c r="O162" s="144"/>
    </row>
    <row r="163" spans="1:15" ht="15" x14ac:dyDescent="0.2">
      <c r="A163" s="8"/>
      <c r="B163" s="141" t="s">
        <v>61</v>
      </c>
      <c r="C163" s="142"/>
      <c r="D163" s="50">
        <f>F139+F141+F140</f>
        <v>7.7000000000000013E-2</v>
      </c>
      <c r="E163" s="50">
        <f>G139+G140+G141</f>
        <v>7.7000000000000013E-2</v>
      </c>
      <c r="F163" s="31"/>
      <c r="G163" s="31"/>
      <c r="H163" s="31"/>
      <c r="I163" s="31"/>
      <c r="J163" s="31"/>
      <c r="K163" s="31"/>
      <c r="L163" s="31"/>
      <c r="M163" s="66" t="s">
        <v>134</v>
      </c>
      <c r="N163" s="54">
        <v>2.0600000000000002E-3</v>
      </c>
      <c r="O163" s="54">
        <v>2.0600000000000002E-3</v>
      </c>
    </row>
    <row r="164" spans="1:15" ht="15" x14ac:dyDescent="0.2">
      <c r="A164" s="8"/>
      <c r="B164" s="141" t="s">
        <v>62</v>
      </c>
      <c r="C164" s="142"/>
      <c r="D164" s="50">
        <f>F138</f>
        <v>8.3000000000000001E-3</v>
      </c>
      <c r="E164" s="50">
        <f>G138</f>
        <v>8.3000000000000001E-3</v>
      </c>
      <c r="F164" s="31"/>
      <c r="G164" s="31"/>
      <c r="H164" s="31"/>
      <c r="I164" s="31"/>
      <c r="J164" s="31"/>
      <c r="K164" s="31"/>
      <c r="L164" s="31"/>
      <c r="M164" s="66" t="s">
        <v>135</v>
      </c>
      <c r="N164" s="54">
        <v>3.0000000000000001E-3</v>
      </c>
      <c r="O164" s="54">
        <v>3.0000000000000001E-3</v>
      </c>
    </row>
    <row r="165" spans="1:15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31"/>
      <c r="M165" s="66" t="s">
        <v>136</v>
      </c>
      <c r="N165" s="54">
        <v>9.8600000000000007E-3</v>
      </c>
      <c r="O165" s="54">
        <v>9.8600000000000007E-3</v>
      </c>
    </row>
    <row r="166" spans="1:15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31"/>
      <c r="M166" s="66" t="s">
        <v>137</v>
      </c>
      <c r="N166" s="54">
        <v>7.0000000000000001E-3</v>
      </c>
      <c r="O166" s="54">
        <v>7.0000000000000001E-3</v>
      </c>
    </row>
    <row r="167" spans="1:15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31"/>
      <c r="M167" s="41"/>
      <c r="N167" s="52">
        <f>SUM(N163:N166)</f>
        <v>2.1920000000000002E-2</v>
      </c>
      <c r="O167" s="52">
        <f>SUM(O163:O166)</f>
        <v>2.1920000000000002E-2</v>
      </c>
    </row>
    <row r="168" spans="1:15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41"/>
      <c r="H168" s="41"/>
      <c r="I168" s="31"/>
    </row>
    <row r="169" spans="1:15" x14ac:dyDescent="0.2">
      <c r="F169" s="31"/>
      <c r="G169" s="41"/>
      <c r="H169" s="41"/>
      <c r="I169" s="31"/>
    </row>
    <row r="170" spans="1:15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N156:O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N153:O153"/>
    <mergeCell ref="B157:C157"/>
    <mergeCell ref="B158:C158"/>
    <mergeCell ref="B159:C159"/>
    <mergeCell ref="B160:C160"/>
    <mergeCell ref="B161:C161"/>
    <mergeCell ref="B168:C168"/>
    <mergeCell ref="N162:O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0" style="9" hidden="1" customWidth="1"/>
    <col min="13" max="13" width="14.140625" style="9" hidden="1" customWidth="1"/>
    <col min="14" max="14" width="14.7109375" style="9" hidden="1" customWidth="1"/>
    <col min="15" max="15" width="10.7109375" style="9" hidden="1" customWidth="1"/>
    <col min="16" max="18" width="0" style="9" hidden="1" customWidth="1"/>
    <col min="19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196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143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8.8620000000000001</v>
      </c>
      <c r="I15" s="20">
        <f>H15</f>
        <v>8.8620000000000001</v>
      </c>
      <c r="J15" s="20">
        <f>I15</f>
        <v>8.8620000000000001</v>
      </c>
      <c r="K15" s="17">
        <f>F15-J15</f>
        <v>31.428999999999995</v>
      </c>
      <c r="M15" s="9">
        <v>483.5</v>
      </c>
      <c r="N15" s="9">
        <f>M15/12</f>
        <v>40.291666666666664</v>
      </c>
      <c r="O15" s="21">
        <f>I15</f>
        <v>8.8620000000000001</v>
      </c>
      <c r="P15" s="21">
        <f>N15-O15</f>
        <v>31.429666666666662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3.254</v>
      </c>
      <c r="I16" s="20">
        <f t="shared" ref="I16:J17" si="0">H16</f>
        <v>3.254</v>
      </c>
      <c r="J16" s="20">
        <f t="shared" si="0"/>
        <v>3.254</v>
      </c>
      <c r="K16" s="17">
        <f t="shared" ref="K16" si="1">F16-J16</f>
        <v>10.079000000000001</v>
      </c>
      <c r="M16" s="9">
        <v>160</v>
      </c>
      <c r="N16" s="9">
        <f t="shared" ref="N16:N17" si="2">M16/12</f>
        <v>13.333333333333334</v>
      </c>
      <c r="O16" s="21">
        <f>I16</f>
        <v>3.254</v>
      </c>
      <c r="P16" s="21">
        <f t="shared" ref="P16:P17" si="3">N16-O16</f>
        <v>10.079333333333334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82.688999999999993</v>
      </c>
      <c r="I17" s="20">
        <f t="shared" si="0"/>
        <v>82.688999999999993</v>
      </c>
      <c r="J17" s="20">
        <f t="shared" si="0"/>
        <v>82.688999999999993</v>
      </c>
      <c r="K17" s="17">
        <f>F17-J17</f>
        <v>4.811000000000007</v>
      </c>
      <c r="M17" s="9">
        <v>1050</v>
      </c>
      <c r="N17" s="9">
        <f t="shared" si="2"/>
        <v>87.5</v>
      </c>
      <c r="O17" s="21">
        <f>I17</f>
        <v>82.688999999999993</v>
      </c>
      <c r="P17" s="21">
        <f t="shared" si="3"/>
        <v>4.811000000000007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196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143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8.8620000000000001</v>
      </c>
      <c r="I35" s="20">
        <f>H35</f>
        <v>8.8620000000000001</v>
      </c>
      <c r="J35" s="20">
        <f>I35</f>
        <v>8.8620000000000001</v>
      </c>
      <c r="K35" s="17">
        <f>F35-J35</f>
        <v>31.428999999999995</v>
      </c>
      <c r="M35" s="9">
        <v>483.5</v>
      </c>
      <c r="N35" s="9">
        <f>M35/12</f>
        <v>40.291666666666664</v>
      </c>
      <c r="O35" s="21">
        <f>I35</f>
        <v>8.8620000000000001</v>
      </c>
      <c r="P35" s="21">
        <f>N35-O35</f>
        <v>31.429666666666662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3.254</v>
      </c>
      <c r="I36" s="20">
        <f t="shared" ref="I36:I37" si="4">H36</f>
        <v>3.254</v>
      </c>
      <c r="J36" s="20">
        <f>I36</f>
        <v>3.254</v>
      </c>
      <c r="K36" s="17">
        <f>F36-J36</f>
        <v>10.079000000000001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3.254</v>
      </c>
      <c r="P36" s="21">
        <f t="shared" ref="P36:P37" si="7">N36-O36</f>
        <v>10.079333333333334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82.688999999999993</v>
      </c>
      <c r="I37" s="20">
        <f t="shared" si="4"/>
        <v>82.688999999999993</v>
      </c>
      <c r="J37" s="20">
        <f>I37</f>
        <v>82.688999999999993</v>
      </c>
      <c r="K37" s="17">
        <f>F37-J37</f>
        <v>4.811000000000007</v>
      </c>
      <c r="M37" s="9">
        <v>1050</v>
      </c>
      <c r="N37" s="9">
        <f t="shared" si="5"/>
        <v>87.5</v>
      </c>
      <c r="O37" s="21">
        <f t="shared" si="6"/>
        <v>82.688999999999993</v>
      </c>
      <c r="P37" s="21">
        <f t="shared" si="7"/>
        <v>4.811000000000007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197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143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198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143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5.8849999999999998</v>
      </c>
      <c r="F82" s="56">
        <f>E82</f>
        <v>5.8849999999999998</v>
      </c>
      <c r="G82" s="112">
        <f>K15</f>
        <v>31.428999999999995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2.37</v>
      </c>
      <c r="F83" s="27">
        <f t="shared" ref="F83:F102" si="8">E83</f>
        <v>2.37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1.457E-2</v>
      </c>
      <c r="F85" s="27">
        <f t="shared" si="8"/>
        <v>1.457E-2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0.10440000000000001</v>
      </c>
      <c r="F86" s="27">
        <f t="shared" si="8"/>
        <v>0.10440000000000001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1.0999999999999999E-2</v>
      </c>
      <c r="F87" s="27">
        <f t="shared" si="8"/>
        <v>1.0999999999999999E-2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5.1999999999999998E-2</v>
      </c>
      <c r="F88" s="27">
        <f t="shared" si="8"/>
        <v>5.1999999999999998E-2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0.42011999999999999</v>
      </c>
      <c r="F89" s="57">
        <f t="shared" si="8"/>
        <v>0.42011999999999999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1.0389999999999999</v>
      </c>
      <c r="F90" s="56">
        <f t="shared" si="8"/>
        <v>1.0389999999999999</v>
      </c>
      <c r="G90" s="115">
        <f>K16</f>
        <v>10.079000000000001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2.2153300000000002</v>
      </c>
      <c r="F94" s="57">
        <f t="shared" si="8"/>
        <v>2.2153300000000002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66.617999999999995</v>
      </c>
      <c r="F95" s="56">
        <f t="shared" si="8"/>
        <v>66.617999999999995</v>
      </c>
      <c r="G95" s="115">
        <f>K17</f>
        <v>4.811000000000007</v>
      </c>
    </row>
    <row r="96" spans="1:7" x14ac:dyDescent="0.2">
      <c r="A96" s="8"/>
      <c r="B96" s="110"/>
      <c r="C96" s="104"/>
      <c r="D96" s="38" t="s">
        <v>124</v>
      </c>
      <c r="E96" s="27">
        <v>13.5525</v>
      </c>
      <c r="F96" s="27">
        <f t="shared" si="8"/>
        <v>13.5525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1.24</v>
      </c>
      <c r="F97" s="27">
        <f t="shared" si="8"/>
        <v>1.24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0.84799999999999998</v>
      </c>
      <c r="F98" s="27">
        <f t="shared" si="8"/>
        <v>0.84799999999999998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0.43009999999999998</v>
      </c>
      <c r="F100" s="57">
        <f t="shared" si="8"/>
        <v>0.43009999999999998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82.412999999999997</v>
      </c>
      <c r="F101" s="58">
        <f t="shared" si="8"/>
        <v>82.412999999999997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17.457699999999999</v>
      </c>
      <c r="F102" s="40">
        <f t="shared" si="8"/>
        <v>17.457699999999999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194.67575999999997</v>
      </c>
      <c r="F103" s="94">
        <f>SUM(F82:F102)</f>
        <v>194.67575999999997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17</v>
      </c>
      <c r="F113" s="30"/>
      <c r="G113" s="30">
        <f>D113-E113</f>
        <v>63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1.2</v>
      </c>
      <c r="F114" s="30"/>
      <c r="G114" s="30">
        <f t="shared" ref="G114:G120" si="9">D114-E114</f>
        <v>7.8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0.3</v>
      </c>
      <c r="F115" s="30"/>
      <c r="G115" s="30">
        <f t="shared" si="9"/>
        <v>4.7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0.5</v>
      </c>
      <c r="F116" s="30"/>
      <c r="G116" s="30">
        <f t="shared" si="9"/>
        <v>39.5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0.35</v>
      </c>
      <c r="F117" s="30"/>
      <c r="G117" s="30">
        <f t="shared" si="9"/>
        <v>4.45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</v>
      </c>
      <c r="F118" s="30"/>
      <c r="G118" s="30">
        <f t="shared" si="9"/>
        <v>14.7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11</v>
      </c>
      <c r="F119" s="30"/>
      <c r="G119" s="30">
        <f t="shared" si="9"/>
        <v>139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99</v>
      </c>
      <c r="F120" s="30"/>
      <c r="G120" s="30">
        <f t="shared" si="9"/>
        <v>61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199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3" x14ac:dyDescent="0.2">
      <c r="A129" s="8"/>
      <c r="B129" s="8"/>
      <c r="E129" s="13" t="s">
        <v>72</v>
      </c>
      <c r="F129" s="8"/>
    </row>
    <row r="130" spans="1:13" x14ac:dyDescent="0.2">
      <c r="A130" s="8"/>
      <c r="B130" s="55" t="s">
        <v>143</v>
      </c>
    </row>
    <row r="131" spans="1:13" x14ac:dyDescent="0.2">
      <c r="A131" s="8"/>
      <c r="B131" s="69" t="s">
        <v>16</v>
      </c>
    </row>
    <row r="132" spans="1:13" x14ac:dyDescent="0.2">
      <c r="A132" s="8"/>
      <c r="B132" s="1"/>
    </row>
    <row r="133" spans="1:13" x14ac:dyDescent="0.2">
      <c r="A133" s="8"/>
      <c r="B133" s="12"/>
    </row>
    <row r="134" spans="1:13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3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</row>
    <row r="136" spans="1:13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5.8849999999999998</v>
      </c>
      <c r="G136" s="63">
        <f>F136</f>
        <v>5.8849999999999998</v>
      </c>
      <c r="H136" s="135">
        <f>M137</f>
        <v>33.951696666666663</v>
      </c>
      <c r="I136" s="77"/>
      <c r="J136" s="77"/>
      <c r="K136" s="26"/>
      <c r="L136" s="9">
        <v>483.5</v>
      </c>
      <c r="M136" s="28">
        <f>G136+G137+G138+G139+G140+G141</f>
        <v>6.3399699999999992</v>
      </c>
    </row>
    <row r="137" spans="1:13" ht="15" x14ac:dyDescent="0.2">
      <c r="A137" s="8"/>
      <c r="B137" s="133"/>
      <c r="C137" s="118"/>
      <c r="D137" s="24" t="s">
        <v>101</v>
      </c>
      <c r="E137" s="25">
        <v>4</v>
      </c>
      <c r="F137" s="27">
        <v>0.27300000000000002</v>
      </c>
      <c r="G137" s="63">
        <f t="shared" ref="G137:G142" si="10">F137</f>
        <v>0.27300000000000002</v>
      </c>
      <c r="H137" s="136"/>
      <c r="I137" s="78"/>
      <c r="J137" s="78"/>
      <c r="K137" s="26"/>
      <c r="L137" s="9">
        <f>L136/12</f>
        <v>40.291666666666664</v>
      </c>
      <c r="M137" s="29">
        <f>L137-M136</f>
        <v>33.951696666666663</v>
      </c>
    </row>
    <row r="138" spans="1:13" ht="22.5" x14ac:dyDescent="0.2">
      <c r="A138" s="8"/>
      <c r="B138" s="133"/>
      <c r="C138" s="118"/>
      <c r="D138" s="24" t="s">
        <v>102</v>
      </c>
      <c r="E138" s="25">
        <v>6</v>
      </c>
      <c r="F138" s="27">
        <v>1.457E-2</v>
      </c>
      <c r="G138" s="63">
        <f t="shared" si="10"/>
        <v>1.457E-2</v>
      </c>
      <c r="H138" s="136"/>
      <c r="I138" s="78"/>
      <c r="J138" s="78"/>
      <c r="K138" s="26"/>
    </row>
    <row r="139" spans="1:13" ht="22.5" x14ac:dyDescent="0.2">
      <c r="A139" s="8"/>
      <c r="B139" s="133"/>
      <c r="C139" s="118"/>
      <c r="D139" s="24" t="s">
        <v>103</v>
      </c>
      <c r="E139" s="25">
        <v>5</v>
      </c>
      <c r="F139" s="27">
        <v>5.1999999999999998E-2</v>
      </c>
      <c r="G139" s="63">
        <f t="shared" si="10"/>
        <v>5.1999999999999998E-2</v>
      </c>
      <c r="H139" s="136"/>
      <c r="I139" s="78"/>
      <c r="J139" s="78"/>
      <c r="K139" s="26"/>
    </row>
    <row r="140" spans="1:13" ht="15" x14ac:dyDescent="0.2">
      <c r="A140" s="8"/>
      <c r="B140" s="133"/>
      <c r="C140" s="118"/>
      <c r="D140" s="24" t="s">
        <v>129</v>
      </c>
      <c r="E140" s="25">
        <v>5</v>
      </c>
      <c r="F140" s="27">
        <v>0.10440000000000001</v>
      </c>
      <c r="G140" s="63">
        <f t="shared" si="10"/>
        <v>0.10440000000000001</v>
      </c>
      <c r="H140" s="136"/>
      <c r="I140" s="78"/>
      <c r="J140" s="78"/>
      <c r="K140" s="26"/>
    </row>
    <row r="141" spans="1:13" ht="15" x14ac:dyDescent="0.2">
      <c r="A141" s="8"/>
      <c r="B141" s="134"/>
      <c r="C141" s="119"/>
      <c r="D141" s="24" t="s">
        <v>104</v>
      </c>
      <c r="E141" s="25">
        <v>5</v>
      </c>
      <c r="F141" s="27">
        <v>1.0999999999999999E-2</v>
      </c>
      <c r="G141" s="63">
        <f t="shared" si="10"/>
        <v>1.0999999999999999E-2</v>
      </c>
      <c r="H141" s="137"/>
      <c r="I141" s="78"/>
      <c r="J141" s="78"/>
      <c r="L141" s="9">
        <v>160</v>
      </c>
      <c r="M141" s="28">
        <f>G142</f>
        <v>0</v>
      </c>
    </row>
    <row r="142" spans="1:13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0"/>
        <v>0</v>
      </c>
      <c r="H142" s="75">
        <f>M142</f>
        <v>13.333333333333334</v>
      </c>
      <c r="I142" s="77"/>
      <c r="J142" s="77"/>
      <c r="L142" s="9">
        <f>L141/12</f>
        <v>13.333333333333334</v>
      </c>
      <c r="M142" s="29">
        <f>L142-M141</f>
        <v>13.333333333333334</v>
      </c>
    </row>
    <row r="143" spans="1:13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6.3399699999999992</v>
      </c>
      <c r="G143" s="95">
        <f>SUM(G136:G142)</f>
        <v>6.3399699999999992</v>
      </c>
      <c r="H143" s="30" t="s">
        <v>150</v>
      </c>
    </row>
    <row r="144" spans="1:13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71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200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73">
        <v>8.4420000000000002</v>
      </c>
      <c r="N154" s="73">
        <v>8.4420000000000002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36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73">
        <v>3.0489999999999999</v>
      </c>
      <c r="N157" s="73">
        <v>3.0489999999999999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73">
        <v>1.68</v>
      </c>
      <c r="N158" s="73">
        <v>1.68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4.7290000000000001</v>
      </c>
      <c r="N159" s="52">
        <f>SUM(N157:N158)</f>
        <v>4.7290000000000001</v>
      </c>
    </row>
    <row r="160" spans="1:14" ht="15" x14ac:dyDescent="0.2">
      <c r="A160" s="8"/>
      <c r="B160" s="141" t="s">
        <v>58</v>
      </c>
      <c r="C160" s="142"/>
      <c r="D160" s="50">
        <f>F136</f>
        <v>5.8849999999999998</v>
      </c>
      <c r="E160" s="50">
        <f>G136</f>
        <v>5.8849999999999998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0.27300000000000002</v>
      </c>
      <c r="E162" s="50">
        <f>G137</f>
        <v>0.27300000000000002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0.16739999999999999</v>
      </c>
      <c r="E163" s="50">
        <f>G139+G140+G141</f>
        <v>0.16740000000000002</v>
      </c>
      <c r="F163" s="31"/>
      <c r="G163" s="31"/>
      <c r="H163" s="31"/>
      <c r="I163" s="31"/>
      <c r="J163" s="31"/>
      <c r="K163" s="31"/>
      <c r="L163" s="66" t="s">
        <v>134</v>
      </c>
      <c r="M163" s="54">
        <v>5.5849999999999997E-3</v>
      </c>
      <c r="N163" s="54">
        <v>5.5849999999999997E-3</v>
      </c>
    </row>
    <row r="164" spans="1:14" ht="15" x14ac:dyDescent="0.2">
      <c r="A164" s="8"/>
      <c r="B164" s="141" t="s">
        <v>62</v>
      </c>
      <c r="C164" s="142"/>
      <c r="D164" s="50">
        <f>F138</f>
        <v>1.457E-2</v>
      </c>
      <c r="E164" s="50">
        <f>G138</f>
        <v>1.457E-2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2.7E-2</v>
      </c>
      <c r="N164" s="54">
        <v>2.7E-2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6.3280000000000003E-2</v>
      </c>
      <c r="N165" s="54">
        <v>6.3280000000000003E-2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0.106865</v>
      </c>
      <c r="N167" s="52">
        <f>SUM(N163:N166)</f>
        <v>0.106865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31"/>
      <c r="H169" s="31"/>
      <c r="I169" s="31"/>
      <c r="J169" s="31"/>
      <c r="K169" s="31"/>
      <c r="L169" s="41"/>
      <c r="M169" s="41"/>
      <c r="N169" s="31"/>
    </row>
    <row r="170" spans="1:14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0" style="9" hidden="1" customWidth="1"/>
    <col min="13" max="13" width="16.5703125" style="9" hidden="1" customWidth="1"/>
    <col min="14" max="14" width="14" style="9" hidden="1" customWidth="1"/>
    <col min="15" max="15" width="10.7109375" style="9" hidden="1" customWidth="1"/>
    <col min="16" max="17" width="0" style="9" hidden="1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201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144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11.17</v>
      </c>
      <c r="I15" s="20">
        <f>H15</f>
        <v>11.17</v>
      </c>
      <c r="J15" s="20">
        <f>I15</f>
        <v>11.17</v>
      </c>
      <c r="K15" s="17">
        <f>F15-J15</f>
        <v>29.120999999999995</v>
      </c>
      <c r="M15" s="9">
        <v>483.5</v>
      </c>
      <c r="N15" s="9">
        <f>M15/12</f>
        <v>40.291666666666664</v>
      </c>
      <c r="O15" s="21">
        <f>I15</f>
        <v>11.17</v>
      </c>
      <c r="P15" s="21">
        <f>N15-O15</f>
        <v>29.121666666666663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3.798</v>
      </c>
      <c r="I16" s="20">
        <f t="shared" ref="I16:J17" si="0">H16</f>
        <v>3.798</v>
      </c>
      <c r="J16" s="20">
        <f t="shared" si="0"/>
        <v>3.798</v>
      </c>
      <c r="K16" s="17">
        <f t="shared" ref="K16" si="1">F16-J16</f>
        <v>9.5350000000000001</v>
      </c>
      <c r="M16" s="9">
        <v>160</v>
      </c>
      <c r="N16" s="9">
        <f t="shared" ref="N16:N17" si="2">M16/12</f>
        <v>13.333333333333334</v>
      </c>
      <c r="O16" s="21">
        <f>I16</f>
        <v>3.798</v>
      </c>
      <c r="P16" s="21">
        <f t="shared" ref="P16:P17" si="3">N16-O16</f>
        <v>9.5353333333333339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127.04900000000001</v>
      </c>
      <c r="I17" s="20">
        <f t="shared" si="0"/>
        <v>127.04900000000001</v>
      </c>
      <c r="J17" s="20">
        <f t="shared" si="0"/>
        <v>127.04900000000001</v>
      </c>
      <c r="K17" s="17" t="s">
        <v>128</v>
      </c>
      <c r="M17" s="9">
        <v>1050</v>
      </c>
      <c r="N17" s="9">
        <f t="shared" si="2"/>
        <v>87.5</v>
      </c>
      <c r="O17" s="21">
        <f>I17</f>
        <v>127.04900000000001</v>
      </c>
      <c r="P17" s="21">
        <f t="shared" si="3"/>
        <v>-39.549000000000007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201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144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11.17</v>
      </c>
      <c r="I35" s="20">
        <f>H35</f>
        <v>11.17</v>
      </c>
      <c r="J35" s="20">
        <f>I35</f>
        <v>11.17</v>
      </c>
      <c r="K35" s="17">
        <f>F35-J35</f>
        <v>29.120999999999995</v>
      </c>
      <c r="M35" s="9">
        <v>483.5</v>
      </c>
      <c r="N35" s="9">
        <f>M35/12</f>
        <v>40.291666666666664</v>
      </c>
      <c r="O35" s="21">
        <f>I35</f>
        <v>11.17</v>
      </c>
      <c r="P35" s="21">
        <f>N35-O35</f>
        <v>29.121666666666663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3.798</v>
      </c>
      <c r="I36" s="20">
        <f t="shared" ref="I36:I37" si="4">H36</f>
        <v>3.798</v>
      </c>
      <c r="J36" s="20">
        <f>I36</f>
        <v>3.798</v>
      </c>
      <c r="K36" s="17">
        <f>F36-J36</f>
        <v>9.5350000000000001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3.798</v>
      </c>
      <c r="P36" s="21">
        <f t="shared" ref="P36:P37" si="7">N36-O36</f>
        <v>9.5353333333333339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127.04900000000001</v>
      </c>
      <c r="I37" s="20">
        <f t="shared" si="4"/>
        <v>127.04900000000001</v>
      </c>
      <c r="J37" s="20">
        <f>I37</f>
        <v>127.04900000000001</v>
      </c>
      <c r="K37" s="17" t="s">
        <v>128</v>
      </c>
      <c r="M37" s="9">
        <v>1050</v>
      </c>
      <c r="N37" s="9">
        <f t="shared" si="5"/>
        <v>87.5</v>
      </c>
      <c r="O37" s="21">
        <f t="shared" si="6"/>
        <v>127.04900000000001</v>
      </c>
      <c r="P37" s="21">
        <f t="shared" si="7"/>
        <v>-39.549000000000007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202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144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203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144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7.44</v>
      </c>
      <c r="F82" s="56">
        <f>E82</f>
        <v>7.44</v>
      </c>
      <c r="G82" s="112">
        <f>K15</f>
        <v>29.120999999999995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3.0619999999999998</v>
      </c>
      <c r="F83" s="27">
        <f t="shared" ref="F83:F102" si="8">E83</f>
        <v>3.0619999999999998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2.18E-2</v>
      </c>
      <c r="F85" s="27">
        <f t="shared" si="8"/>
        <v>2.18E-2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6.2609999999999999E-2</v>
      </c>
      <c r="F86" s="27">
        <f t="shared" si="8"/>
        <v>6.2609999999999999E-2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1.9E-2</v>
      </c>
      <c r="F87" s="27">
        <f t="shared" si="8"/>
        <v>1.9E-2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4.4999999999999998E-2</v>
      </c>
      <c r="F88" s="27">
        <f t="shared" si="8"/>
        <v>4.4999999999999998E-2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0.51417999999999997</v>
      </c>
      <c r="F89" s="57">
        <f t="shared" si="8"/>
        <v>0.51417999999999997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1.5289999999999999</v>
      </c>
      <c r="F90" s="56">
        <f t="shared" si="8"/>
        <v>1.5289999999999999</v>
      </c>
      <c r="G90" s="115">
        <f>K16</f>
        <v>9.5350000000000001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2.2688800000000002</v>
      </c>
      <c r="F94" s="57">
        <f t="shared" si="8"/>
        <v>2.2688800000000002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104.974</v>
      </c>
      <c r="F95" s="56">
        <f t="shared" si="8"/>
        <v>104.974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18.831</v>
      </c>
      <c r="F96" s="27">
        <f t="shared" si="8"/>
        <v>18.831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1.38</v>
      </c>
      <c r="F97" s="27">
        <f t="shared" si="8"/>
        <v>1.38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1.367</v>
      </c>
      <c r="F98" s="27">
        <f t="shared" si="8"/>
        <v>1.367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0.49660000000000004</v>
      </c>
      <c r="F100" s="57">
        <f t="shared" si="8"/>
        <v>0.49660000000000004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116.146</v>
      </c>
      <c r="F101" s="58">
        <f t="shared" si="8"/>
        <v>116.146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23.195399999999999</v>
      </c>
      <c r="F102" s="40">
        <f t="shared" si="8"/>
        <v>23.195399999999999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281.35750999999999</v>
      </c>
      <c r="F103" s="94">
        <f>SUM(F82:F102)</f>
        <v>281.35750999999999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21</v>
      </c>
      <c r="F113" s="30"/>
      <c r="G113" s="30">
        <f>D113-E113</f>
        <v>59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1.7</v>
      </c>
      <c r="F114" s="30"/>
      <c r="G114" s="30">
        <f t="shared" ref="G114:G120" si="9">D114-E114</f>
        <v>7.3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0.44</v>
      </c>
      <c r="F115" s="30"/>
      <c r="G115" s="30">
        <f t="shared" si="9"/>
        <v>4.5599999999999996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0.75</v>
      </c>
      <c r="F116" s="30"/>
      <c r="G116" s="30">
        <f t="shared" si="9"/>
        <v>39.25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0.5</v>
      </c>
      <c r="F117" s="30"/>
      <c r="G117" s="30">
        <f t="shared" si="9"/>
        <v>4.3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0.37</v>
      </c>
      <c r="F118" s="30"/>
      <c r="G118" s="30">
        <f t="shared" si="9"/>
        <v>14.63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10</v>
      </c>
      <c r="F119" s="30"/>
      <c r="G119" s="30">
        <f t="shared" si="9"/>
        <v>140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136</v>
      </c>
      <c r="F120" s="30"/>
      <c r="G120" s="30">
        <f t="shared" si="9"/>
        <v>24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204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3" x14ac:dyDescent="0.2">
      <c r="A129" s="8"/>
      <c r="B129" s="8"/>
      <c r="E129" s="13" t="s">
        <v>72</v>
      </c>
      <c r="F129" s="8"/>
    </row>
    <row r="130" spans="1:13" x14ac:dyDescent="0.2">
      <c r="A130" s="8"/>
      <c r="B130" s="55" t="s">
        <v>144</v>
      </c>
    </row>
    <row r="131" spans="1:13" x14ac:dyDescent="0.2">
      <c r="A131" s="8"/>
      <c r="B131" s="69" t="s">
        <v>16</v>
      </c>
    </row>
    <row r="132" spans="1:13" x14ac:dyDescent="0.2">
      <c r="A132" s="8"/>
      <c r="B132" s="1"/>
    </row>
    <row r="133" spans="1:13" x14ac:dyDescent="0.2">
      <c r="A133" s="8"/>
      <c r="B133" s="12"/>
    </row>
    <row r="134" spans="1:13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3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</row>
    <row r="136" spans="1:13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7.44</v>
      </c>
      <c r="G136" s="63">
        <f>F136</f>
        <v>7.44</v>
      </c>
      <c r="H136" s="135">
        <f>M137</f>
        <v>32.30125666666666</v>
      </c>
      <c r="I136" s="77"/>
      <c r="J136" s="77"/>
      <c r="K136" s="26"/>
      <c r="L136" s="9">
        <v>483.5</v>
      </c>
      <c r="M136" s="28">
        <f>G136+G137+G138+G139+G140+G141</f>
        <v>7.9904100000000007</v>
      </c>
    </row>
    <row r="137" spans="1:13" ht="15" x14ac:dyDescent="0.2">
      <c r="A137" s="8"/>
      <c r="B137" s="133"/>
      <c r="C137" s="118"/>
      <c r="D137" s="24" t="s">
        <v>101</v>
      </c>
      <c r="E137" s="25">
        <v>4</v>
      </c>
      <c r="F137" s="27">
        <v>0.40200000000000002</v>
      </c>
      <c r="G137" s="63">
        <f t="shared" ref="G137:G142" si="10">F137</f>
        <v>0.40200000000000002</v>
      </c>
      <c r="H137" s="136"/>
      <c r="I137" s="78"/>
      <c r="J137" s="78"/>
      <c r="K137" s="26"/>
      <c r="L137" s="9">
        <f>L136/12</f>
        <v>40.291666666666664</v>
      </c>
      <c r="M137" s="29">
        <f>L137-M136</f>
        <v>32.30125666666666</v>
      </c>
    </row>
    <row r="138" spans="1:13" ht="22.5" x14ac:dyDescent="0.2">
      <c r="A138" s="8"/>
      <c r="B138" s="133"/>
      <c r="C138" s="118"/>
      <c r="D138" s="24" t="s">
        <v>102</v>
      </c>
      <c r="E138" s="25">
        <v>6</v>
      </c>
      <c r="F138" s="27">
        <v>2.18E-2</v>
      </c>
      <c r="G138" s="63">
        <f t="shared" si="10"/>
        <v>2.18E-2</v>
      </c>
      <c r="H138" s="136"/>
      <c r="I138" s="78"/>
      <c r="J138" s="78"/>
      <c r="K138" s="26"/>
    </row>
    <row r="139" spans="1:13" ht="22.5" x14ac:dyDescent="0.2">
      <c r="A139" s="8"/>
      <c r="B139" s="133"/>
      <c r="C139" s="118"/>
      <c r="D139" s="24" t="s">
        <v>103</v>
      </c>
      <c r="E139" s="25">
        <v>5</v>
      </c>
      <c r="F139" s="27">
        <v>4.4999999999999998E-2</v>
      </c>
      <c r="G139" s="63">
        <f t="shared" si="10"/>
        <v>4.4999999999999998E-2</v>
      </c>
      <c r="H139" s="136"/>
      <c r="I139" s="78"/>
      <c r="J139" s="78"/>
      <c r="K139" s="26"/>
    </row>
    <row r="140" spans="1:13" ht="15" x14ac:dyDescent="0.2">
      <c r="A140" s="8"/>
      <c r="B140" s="133"/>
      <c r="C140" s="118"/>
      <c r="D140" s="24" t="s">
        <v>129</v>
      </c>
      <c r="E140" s="25">
        <v>5</v>
      </c>
      <c r="F140" s="27">
        <v>6.2609999999999999E-2</v>
      </c>
      <c r="G140" s="63">
        <f t="shared" si="10"/>
        <v>6.2609999999999999E-2</v>
      </c>
      <c r="H140" s="136"/>
      <c r="I140" s="78"/>
      <c r="J140" s="78"/>
      <c r="K140" s="26"/>
    </row>
    <row r="141" spans="1:13" ht="15" x14ac:dyDescent="0.2">
      <c r="A141" s="8"/>
      <c r="B141" s="134"/>
      <c r="C141" s="119"/>
      <c r="D141" s="24" t="s">
        <v>104</v>
      </c>
      <c r="E141" s="25">
        <v>5</v>
      </c>
      <c r="F141" s="27">
        <v>1.9E-2</v>
      </c>
      <c r="G141" s="63">
        <f t="shared" si="10"/>
        <v>1.9E-2</v>
      </c>
      <c r="H141" s="137"/>
      <c r="I141" s="78"/>
      <c r="J141" s="78"/>
      <c r="L141" s="9">
        <v>160</v>
      </c>
      <c r="M141" s="28">
        <f>G142</f>
        <v>0</v>
      </c>
    </row>
    <row r="142" spans="1:13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0"/>
        <v>0</v>
      </c>
      <c r="H142" s="75">
        <f>M142</f>
        <v>13.333333333333334</v>
      </c>
      <c r="I142" s="77"/>
      <c r="J142" s="77"/>
      <c r="L142" s="9">
        <f>L141/12</f>
        <v>13.333333333333334</v>
      </c>
      <c r="M142" s="29">
        <f>L142-M141</f>
        <v>13.333333333333334</v>
      </c>
    </row>
    <row r="143" spans="1:13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7.9904100000000007</v>
      </c>
      <c r="G143" s="95">
        <f>SUM(G136:G142)</f>
        <v>7.9904100000000007</v>
      </c>
      <c r="H143" s="30" t="s">
        <v>150</v>
      </c>
    </row>
    <row r="144" spans="1:13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71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</row>
    <row r="150" spans="1:14" ht="25.5" customHeight="1" x14ac:dyDescent="0.2">
      <c r="A150" s="8"/>
      <c r="B150" s="101" t="s">
        <v>205</v>
      </c>
      <c r="C150" s="101"/>
      <c r="D150" s="101"/>
      <c r="E150" s="101"/>
      <c r="F150" s="31"/>
      <c r="G150" s="31"/>
      <c r="H150" s="31"/>
      <c r="I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  <c r="J152" s="31"/>
      <c r="K152" s="31"/>
      <c r="L152" s="31"/>
      <c r="M152" s="31"/>
      <c r="N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73">
        <v>10.388999999999999</v>
      </c>
      <c r="N154" s="73">
        <v>10.388999999999999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36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73">
        <v>3.8540000000000001</v>
      </c>
      <c r="N157" s="73">
        <v>3.8540000000000001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73">
        <v>2.11</v>
      </c>
      <c r="N158" s="73">
        <v>2.11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5.9640000000000004</v>
      </c>
      <c r="N159" s="52">
        <f>SUM(N157:N158)</f>
        <v>5.9640000000000004</v>
      </c>
    </row>
    <row r="160" spans="1:14" ht="15" x14ac:dyDescent="0.2">
      <c r="A160" s="8"/>
      <c r="B160" s="141" t="s">
        <v>58</v>
      </c>
      <c r="C160" s="142"/>
      <c r="D160" s="50">
        <f>F136</f>
        <v>7.44</v>
      </c>
      <c r="E160" s="50">
        <f>G136</f>
        <v>7.44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0.40200000000000002</v>
      </c>
      <c r="E162" s="50">
        <f>G137</f>
        <v>0.40200000000000002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0.12661</v>
      </c>
      <c r="E163" s="50">
        <f>G139+G140+G141</f>
        <v>0.12661</v>
      </c>
      <c r="F163" s="31"/>
      <c r="G163" s="31"/>
      <c r="H163" s="31"/>
      <c r="I163" s="31"/>
      <c r="J163" s="31"/>
      <c r="K163" s="31"/>
      <c r="L163" s="66" t="s">
        <v>134</v>
      </c>
      <c r="M163" s="54">
        <v>1.447E-2</v>
      </c>
      <c r="N163" s="54">
        <v>1.447E-2</v>
      </c>
    </row>
    <row r="164" spans="1:14" ht="15" x14ac:dyDescent="0.2">
      <c r="A164" s="8"/>
      <c r="B164" s="141" t="s">
        <v>62</v>
      </c>
      <c r="C164" s="142"/>
      <c r="D164" s="50">
        <f>F138</f>
        <v>2.18E-2</v>
      </c>
      <c r="E164" s="50">
        <f>G138</f>
        <v>2.18E-2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4.2999999999999997E-2</v>
      </c>
      <c r="N164" s="54">
        <v>4.2999999999999997E-2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6.5950999999999996E-2</v>
      </c>
      <c r="N165" s="54">
        <v>6.5950999999999996E-2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1.9E-2</v>
      </c>
      <c r="N166" s="54">
        <v>1.9E-2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0.14242099999999999</v>
      </c>
      <c r="N167" s="52">
        <f>SUM(N163:N166)</f>
        <v>0.14242099999999999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E17" sqref="E17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21.85546875" style="9" hidden="1" customWidth="1"/>
    <col min="13" max="13" width="24.140625" style="9" hidden="1" customWidth="1"/>
    <col min="14" max="14" width="26.140625" style="9" hidden="1" customWidth="1"/>
    <col min="15" max="15" width="10.7109375" style="9" hidden="1" customWidth="1"/>
    <col min="16" max="16" width="0" style="9" hidden="1" customWidth="1"/>
    <col min="17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97" t="s">
        <v>3</v>
      </c>
      <c r="K1" s="97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1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98" t="s">
        <v>81</v>
      </c>
      <c r="C5" s="98"/>
      <c r="D5" s="98"/>
      <c r="E5" s="98"/>
      <c r="F5" s="98"/>
      <c r="G5" s="98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99" t="s">
        <v>79</v>
      </c>
      <c r="E6" s="99"/>
      <c r="F6" s="99"/>
      <c r="G6" s="8"/>
      <c r="H6" s="8"/>
      <c r="I6" s="8"/>
      <c r="J6" s="8"/>
      <c r="K6" s="8"/>
    </row>
    <row r="7" spans="1:16" x14ac:dyDescent="0.2">
      <c r="A7" s="8"/>
      <c r="B7" s="8"/>
      <c r="C7" s="8"/>
      <c r="D7" s="70"/>
      <c r="E7" s="70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00" t="s">
        <v>206</v>
      </c>
      <c r="E8" s="100"/>
      <c r="F8" s="100"/>
      <c r="G8" s="8"/>
      <c r="H8" s="8"/>
      <c r="I8" s="8"/>
      <c r="J8" s="8"/>
      <c r="K8" s="8"/>
    </row>
    <row r="9" spans="1:16" x14ac:dyDescent="0.2">
      <c r="A9" s="8"/>
      <c r="B9" s="8"/>
      <c r="C9" s="8"/>
      <c r="D9" s="72"/>
      <c r="E9" s="70" t="s">
        <v>66</v>
      </c>
      <c r="F9" s="72"/>
      <c r="G9" s="8"/>
      <c r="H9" s="8"/>
      <c r="I9" s="8"/>
      <c r="J9" s="8"/>
      <c r="K9" s="8"/>
    </row>
    <row r="10" spans="1:16" x14ac:dyDescent="0.2">
      <c r="A10" s="8"/>
      <c r="B10" s="55" t="s">
        <v>145</v>
      </c>
      <c r="C10" s="8"/>
      <c r="D10" s="72"/>
      <c r="E10" s="72"/>
      <c r="F10" s="72"/>
      <c r="G10" s="8"/>
      <c r="H10" s="8"/>
      <c r="I10" s="8"/>
      <c r="J10" s="8"/>
      <c r="K10" s="8"/>
    </row>
    <row r="11" spans="1:16" x14ac:dyDescent="0.2">
      <c r="A11" s="8"/>
      <c r="B11" s="69" t="s">
        <v>16</v>
      </c>
      <c r="C11" s="8"/>
      <c r="D11" s="70"/>
      <c r="E11" s="8"/>
      <c r="F11" s="70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8" t="s">
        <v>4</v>
      </c>
      <c r="C13" s="68" t="s">
        <v>5</v>
      </c>
      <c r="D13" s="68" t="s">
        <v>6</v>
      </c>
      <c r="E13" s="68" t="s">
        <v>7</v>
      </c>
      <c r="F13" s="68" t="s">
        <v>8</v>
      </c>
      <c r="G13" s="68" t="s">
        <v>9</v>
      </c>
      <c r="H13" s="68" t="s">
        <v>10</v>
      </c>
      <c r="I13" s="68" t="s">
        <v>11</v>
      </c>
      <c r="J13" s="68" t="s">
        <v>12</v>
      </c>
      <c r="K13" s="68" t="s">
        <v>13</v>
      </c>
    </row>
    <row r="14" spans="1:16" ht="15" x14ac:dyDescent="0.2">
      <c r="A14" s="8"/>
      <c r="B14" s="68">
        <v>1</v>
      </c>
      <c r="C14" s="68">
        <v>2</v>
      </c>
      <c r="D14" s="68">
        <v>3</v>
      </c>
      <c r="E14" s="68">
        <v>4</v>
      </c>
      <c r="F14" s="68">
        <v>5</v>
      </c>
      <c r="G14" s="68">
        <v>6</v>
      </c>
      <c r="H14" s="68">
        <v>7</v>
      </c>
      <c r="I14" s="68">
        <v>8</v>
      </c>
      <c r="J14" s="68">
        <v>9</v>
      </c>
      <c r="K14" s="68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14.526999999999999</v>
      </c>
      <c r="I15" s="20">
        <f>H15</f>
        <v>14.526999999999999</v>
      </c>
      <c r="J15" s="20">
        <f>I15</f>
        <v>14.526999999999999</v>
      </c>
      <c r="K15" s="17">
        <f>F15-J15</f>
        <v>25.763999999999996</v>
      </c>
      <c r="M15" s="9">
        <v>483.5</v>
      </c>
      <c r="N15" s="9">
        <f>M15/12</f>
        <v>40.291666666666664</v>
      </c>
      <c r="O15" s="21">
        <f>I15</f>
        <v>14.526999999999999</v>
      </c>
      <c r="P15" s="21">
        <f>N15-O15</f>
        <v>25.764666666666663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4.4980000000000002</v>
      </c>
      <c r="I16" s="20">
        <f t="shared" ref="I16:J17" si="0">H16</f>
        <v>4.4980000000000002</v>
      </c>
      <c r="J16" s="20">
        <f t="shared" si="0"/>
        <v>4.4980000000000002</v>
      </c>
      <c r="K16" s="17">
        <f t="shared" ref="K16" si="1">F16-J16</f>
        <v>8.8350000000000009</v>
      </c>
      <c r="M16" s="9">
        <v>160</v>
      </c>
      <c r="N16" s="9">
        <f t="shared" ref="N16:N17" si="2">M16/12</f>
        <v>13.333333333333334</v>
      </c>
      <c r="O16" s="21">
        <f>I16</f>
        <v>4.4980000000000002</v>
      </c>
      <c r="P16" s="21">
        <f t="shared" ref="P16:P17" si="3">N16-O16</f>
        <v>8.8353333333333346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144.09200000000001</v>
      </c>
      <c r="I17" s="20">
        <f t="shared" si="0"/>
        <v>144.09200000000001</v>
      </c>
      <c r="J17" s="20">
        <f t="shared" si="0"/>
        <v>144.09200000000001</v>
      </c>
      <c r="K17" s="17" t="s">
        <v>128</v>
      </c>
      <c r="M17" s="9">
        <v>1050</v>
      </c>
      <c r="N17" s="9">
        <f t="shared" si="2"/>
        <v>87.5</v>
      </c>
      <c r="O17" s="21">
        <f>I17</f>
        <v>144.09200000000001</v>
      </c>
      <c r="P17" s="21">
        <f t="shared" si="3"/>
        <v>-56.592000000000013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71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1" t="s">
        <v>94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x14ac:dyDescent="0.2">
      <c r="A26" s="8"/>
      <c r="B26" s="1"/>
      <c r="H26" s="96" t="s">
        <v>15</v>
      </c>
      <c r="I26" s="96"/>
      <c r="J26" s="96"/>
      <c r="K26" s="96"/>
    </row>
    <row r="27" spans="1:16" x14ac:dyDescent="0.2">
      <c r="A27" s="8"/>
      <c r="B27" s="1"/>
    </row>
    <row r="28" spans="1:16" x14ac:dyDescent="0.2">
      <c r="A28" s="8"/>
      <c r="B28" s="103" t="s">
        <v>206</v>
      </c>
      <c r="C28" s="103"/>
      <c r="D28" s="103"/>
      <c r="E28" s="103"/>
      <c r="F28" s="103"/>
      <c r="G28" s="103"/>
      <c r="H28" s="103"/>
      <c r="I28" s="103"/>
      <c r="J28" s="103"/>
      <c r="K28" s="10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145</v>
      </c>
    </row>
    <row r="31" spans="1:16" x14ac:dyDescent="0.2">
      <c r="A31" s="8"/>
      <c r="B31" s="69" t="s">
        <v>16</v>
      </c>
    </row>
    <row r="32" spans="1:16" x14ac:dyDescent="0.2">
      <c r="A32" s="8"/>
      <c r="B32" s="1"/>
    </row>
    <row r="33" spans="1:16" ht="105" x14ac:dyDescent="0.2">
      <c r="A33" s="8"/>
      <c r="B33" s="68" t="s">
        <v>4</v>
      </c>
      <c r="C33" s="68" t="s">
        <v>17</v>
      </c>
      <c r="D33" s="68" t="s">
        <v>6</v>
      </c>
      <c r="E33" s="68" t="s">
        <v>18</v>
      </c>
      <c r="F33" s="68" t="s">
        <v>19</v>
      </c>
      <c r="G33" s="68" t="s">
        <v>20</v>
      </c>
      <c r="H33" s="68" t="s">
        <v>10</v>
      </c>
      <c r="I33" s="68" t="s">
        <v>11</v>
      </c>
      <c r="J33" s="68" t="s">
        <v>21</v>
      </c>
      <c r="K33" s="68" t="s">
        <v>22</v>
      </c>
    </row>
    <row r="34" spans="1:16" ht="15" x14ac:dyDescent="0.2">
      <c r="A34" s="8"/>
      <c r="B34" s="68">
        <v>1</v>
      </c>
      <c r="C34" s="68">
        <v>2</v>
      </c>
      <c r="D34" s="68">
        <v>3</v>
      </c>
      <c r="E34" s="68">
        <v>4</v>
      </c>
      <c r="F34" s="68">
        <v>5</v>
      </c>
      <c r="G34" s="68">
        <v>6</v>
      </c>
      <c r="H34" s="68">
        <v>7</v>
      </c>
      <c r="I34" s="68">
        <v>8</v>
      </c>
      <c r="J34" s="68">
        <v>9</v>
      </c>
      <c r="K34" s="68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14.526999999999999</v>
      </c>
      <c r="I35" s="20">
        <f>H35</f>
        <v>14.526999999999999</v>
      </c>
      <c r="J35" s="20">
        <f>I35</f>
        <v>14.526999999999999</v>
      </c>
      <c r="K35" s="17">
        <f>F35-J35</f>
        <v>25.763999999999996</v>
      </c>
      <c r="M35" s="9">
        <v>483.5</v>
      </c>
      <c r="N35" s="9">
        <f>M35/12</f>
        <v>40.291666666666664</v>
      </c>
      <c r="O35" s="21">
        <f>I35</f>
        <v>14.526999999999999</v>
      </c>
      <c r="P35" s="21">
        <f>N35-O35</f>
        <v>25.764666666666663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4.4980000000000002</v>
      </c>
      <c r="I36" s="20">
        <f t="shared" ref="I36:I37" si="4">H36</f>
        <v>4.4980000000000002</v>
      </c>
      <c r="J36" s="20">
        <f>I36</f>
        <v>4.4980000000000002</v>
      </c>
      <c r="K36" s="17">
        <f>F36-J36</f>
        <v>8.8350000000000009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4.4980000000000002</v>
      </c>
      <c r="P36" s="21">
        <f t="shared" ref="P36:P37" si="7">N36-O36</f>
        <v>8.8353333333333346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144.09200000000001</v>
      </c>
      <c r="I37" s="20">
        <f t="shared" si="4"/>
        <v>144.09200000000001</v>
      </c>
      <c r="J37" s="20">
        <f>I37</f>
        <v>144.09200000000001</v>
      </c>
      <c r="K37" s="17" t="s">
        <v>128</v>
      </c>
      <c r="M37" s="9">
        <v>1050</v>
      </c>
      <c r="N37" s="9">
        <f t="shared" si="5"/>
        <v>87.5</v>
      </c>
      <c r="O37" s="21">
        <f t="shared" si="6"/>
        <v>144.09200000000001</v>
      </c>
      <c r="P37" s="21">
        <f t="shared" si="7"/>
        <v>-56.592000000000013</v>
      </c>
    </row>
    <row r="38" spans="1:16" x14ac:dyDescent="0.2">
      <c r="A38" s="8"/>
      <c r="B38" s="12"/>
    </row>
    <row r="39" spans="1:16" x14ac:dyDescent="0.2">
      <c r="A39" s="8"/>
      <c r="B39" s="1"/>
      <c r="O39" s="104"/>
    </row>
    <row r="40" spans="1:16" x14ac:dyDescent="0.2">
      <c r="A40" s="8"/>
      <c r="B40" s="12"/>
      <c r="O40" s="104"/>
    </row>
    <row r="41" spans="1:16" x14ac:dyDescent="0.2">
      <c r="A41" s="8"/>
      <c r="B41" s="2"/>
      <c r="O41" s="104"/>
    </row>
    <row r="42" spans="1:16" x14ac:dyDescent="0.2">
      <c r="A42" s="8"/>
      <c r="B42" s="12"/>
      <c r="O42" s="105"/>
    </row>
    <row r="43" spans="1:16" x14ac:dyDescent="0.2">
      <c r="A43" s="8"/>
      <c r="B43" s="1"/>
      <c r="K43" s="71" t="s">
        <v>23</v>
      </c>
      <c r="O43" s="105"/>
    </row>
    <row r="44" spans="1:16" x14ac:dyDescent="0.2">
      <c r="A44" s="8"/>
      <c r="B44" s="12"/>
      <c r="O44" s="105"/>
    </row>
    <row r="45" spans="1:16" x14ac:dyDescent="0.2">
      <c r="A45" s="8"/>
      <c r="B45" s="12"/>
    </row>
    <row r="46" spans="1:16" ht="15" x14ac:dyDescent="0.2">
      <c r="A46" s="8"/>
      <c r="B46" s="101" t="s">
        <v>94</v>
      </c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6" x14ac:dyDescent="0.2">
      <c r="A47" s="8"/>
      <c r="B47" s="1"/>
      <c r="H47" s="96" t="s">
        <v>15</v>
      </c>
      <c r="I47" s="96"/>
      <c r="J47" s="96"/>
      <c r="K47" s="96"/>
    </row>
    <row r="48" spans="1:16" x14ac:dyDescent="0.2">
      <c r="A48" s="8"/>
      <c r="B48" s="1"/>
    </row>
    <row r="49" spans="1:11" x14ac:dyDescent="0.2">
      <c r="A49" s="8"/>
      <c r="B49" s="103" t="s">
        <v>207</v>
      </c>
      <c r="C49" s="103"/>
      <c r="D49" s="103"/>
      <c r="E49" s="103"/>
      <c r="F49" s="103"/>
      <c r="G49" s="103"/>
      <c r="H49" s="103"/>
      <c r="I49" s="103"/>
      <c r="J49" s="103"/>
      <c r="K49" s="10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145</v>
      </c>
    </row>
    <row r="52" spans="1:11" x14ac:dyDescent="0.2">
      <c r="A52" s="8"/>
      <c r="B52" s="69" t="s">
        <v>16</v>
      </c>
    </row>
    <row r="53" spans="1:11" x14ac:dyDescent="0.2">
      <c r="A53" s="8"/>
      <c r="B53" s="12"/>
    </row>
    <row r="54" spans="1:11" ht="15" x14ac:dyDescent="0.2">
      <c r="A54" s="8"/>
      <c r="B54" s="102" t="s">
        <v>24</v>
      </c>
      <c r="C54" s="102" t="s">
        <v>17</v>
      </c>
      <c r="D54" s="102" t="s">
        <v>25</v>
      </c>
      <c r="E54" s="102"/>
      <c r="F54" s="102"/>
      <c r="G54" s="102"/>
      <c r="H54" s="102"/>
      <c r="I54" s="102"/>
      <c r="J54" s="102"/>
      <c r="K54" s="102"/>
    </row>
    <row r="55" spans="1:11" ht="15" x14ac:dyDescent="0.2">
      <c r="A55" s="8"/>
      <c r="B55" s="102"/>
      <c r="C55" s="102"/>
      <c r="D55" s="102">
        <v>1</v>
      </c>
      <c r="E55" s="102"/>
      <c r="F55" s="102">
        <v>2</v>
      </c>
      <c r="G55" s="102"/>
      <c r="H55" s="102">
        <v>3</v>
      </c>
      <c r="I55" s="102"/>
      <c r="J55" s="102" t="s">
        <v>26</v>
      </c>
      <c r="K55" s="102"/>
    </row>
    <row r="56" spans="1:11" ht="15" x14ac:dyDescent="0.2">
      <c r="A56" s="8"/>
      <c r="B56" s="102"/>
      <c r="C56" s="102"/>
      <c r="D56" s="102" t="s">
        <v>27</v>
      </c>
      <c r="E56" s="102"/>
      <c r="F56" s="102" t="s">
        <v>28</v>
      </c>
      <c r="G56" s="102"/>
      <c r="H56" s="102" t="s">
        <v>29</v>
      </c>
      <c r="I56" s="102"/>
      <c r="J56" s="102" t="s">
        <v>26</v>
      </c>
      <c r="K56" s="102"/>
    </row>
    <row r="57" spans="1:11" ht="45" x14ac:dyDescent="0.2">
      <c r="A57" s="8"/>
      <c r="B57" s="102"/>
      <c r="C57" s="102"/>
      <c r="D57" s="68" t="s">
        <v>30</v>
      </c>
      <c r="E57" s="68" t="s">
        <v>31</v>
      </c>
      <c r="F57" s="68" t="s">
        <v>30</v>
      </c>
      <c r="G57" s="68" t="s">
        <v>31</v>
      </c>
      <c r="H57" s="68" t="s">
        <v>30</v>
      </c>
      <c r="I57" s="68" t="s">
        <v>31</v>
      </c>
      <c r="J57" s="68" t="s">
        <v>30</v>
      </c>
      <c r="K57" s="68" t="s">
        <v>31</v>
      </c>
    </row>
    <row r="58" spans="1:11" ht="15" x14ac:dyDescent="0.2">
      <c r="A58" s="8"/>
      <c r="B58" s="68">
        <v>1</v>
      </c>
      <c r="C58" s="68">
        <v>2</v>
      </c>
      <c r="D58" s="68">
        <v>3</v>
      </c>
      <c r="E58" s="68">
        <v>4</v>
      </c>
      <c r="F58" s="68">
        <v>5</v>
      </c>
      <c r="G58" s="68">
        <v>6</v>
      </c>
      <c r="H58" s="68">
        <v>7</v>
      </c>
      <c r="I58" s="68">
        <v>8</v>
      </c>
      <c r="J58" s="68">
        <v>9</v>
      </c>
      <c r="K58" s="68">
        <v>10</v>
      </c>
    </row>
    <row r="59" spans="1:11" ht="15" x14ac:dyDescent="0.2">
      <c r="A59" s="8"/>
      <c r="B59" s="74">
        <v>1</v>
      </c>
      <c r="C59" s="74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74">
        <v>2</v>
      </c>
      <c r="C60" s="74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74">
        <v>3</v>
      </c>
      <c r="C61" s="74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74" t="s">
        <v>26</v>
      </c>
      <c r="C62" s="74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71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106" t="s">
        <v>94</v>
      </c>
      <c r="C70" s="106"/>
      <c r="D70" s="106"/>
      <c r="E70" s="106"/>
      <c r="F70" s="106"/>
      <c r="G70" s="106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103" t="s">
        <v>208</v>
      </c>
      <c r="C73" s="103"/>
      <c r="D73" s="103"/>
      <c r="E73" s="103"/>
      <c r="F73" s="103"/>
      <c r="G73" s="10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145</v>
      </c>
    </row>
    <row r="76" spans="1:11" x14ac:dyDescent="0.2">
      <c r="A76" s="8"/>
      <c r="B76" s="69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02" t="s">
        <v>0</v>
      </c>
      <c r="C79" s="102" t="s">
        <v>36</v>
      </c>
      <c r="D79" s="102" t="s">
        <v>37</v>
      </c>
      <c r="E79" s="102" t="s">
        <v>73</v>
      </c>
      <c r="F79" s="102" t="s">
        <v>70</v>
      </c>
      <c r="G79" s="102" t="s">
        <v>74</v>
      </c>
    </row>
    <row r="80" spans="1:11" ht="63" customHeight="1" x14ac:dyDescent="0.2">
      <c r="A80" s="8"/>
      <c r="B80" s="102"/>
      <c r="C80" s="102"/>
      <c r="D80" s="102"/>
      <c r="E80" s="102"/>
      <c r="F80" s="102"/>
      <c r="G80" s="102"/>
    </row>
    <row r="81" spans="1:7" ht="15.75" thickBot="1" x14ac:dyDescent="0.25">
      <c r="A81" s="8"/>
      <c r="B81" s="68">
        <v>1</v>
      </c>
      <c r="C81" s="68">
        <v>2</v>
      </c>
      <c r="D81" s="68">
        <v>3</v>
      </c>
      <c r="E81" s="68">
        <v>4</v>
      </c>
      <c r="F81" s="68">
        <v>5</v>
      </c>
      <c r="G81" s="68">
        <v>6</v>
      </c>
    </row>
    <row r="82" spans="1:7" ht="13.9" customHeight="1" x14ac:dyDescent="0.2">
      <c r="A82" s="8"/>
      <c r="B82" s="109" t="s">
        <v>82</v>
      </c>
      <c r="C82" s="109" t="s">
        <v>113</v>
      </c>
      <c r="D82" s="34" t="s">
        <v>100</v>
      </c>
      <c r="E82" s="56">
        <v>9.7899999999999991</v>
      </c>
      <c r="F82" s="56">
        <f>E82</f>
        <v>9.7899999999999991</v>
      </c>
      <c r="G82" s="112">
        <f>K15</f>
        <v>25.763999999999996</v>
      </c>
    </row>
    <row r="83" spans="1:7" ht="13.9" customHeight="1" x14ac:dyDescent="0.2">
      <c r="A83" s="8"/>
      <c r="B83" s="110"/>
      <c r="C83" s="110"/>
      <c r="D83" s="34" t="s">
        <v>101</v>
      </c>
      <c r="E83" s="27">
        <v>3.9980000000000002</v>
      </c>
      <c r="F83" s="27">
        <f t="shared" ref="F83:F102" si="8">E83</f>
        <v>3.9980000000000002</v>
      </c>
      <c r="G83" s="113"/>
    </row>
    <row r="84" spans="1:7" ht="13.9" customHeight="1" x14ac:dyDescent="0.2">
      <c r="A84" s="8"/>
      <c r="B84" s="110"/>
      <c r="C84" s="110"/>
      <c r="D84" s="34" t="s">
        <v>119</v>
      </c>
      <c r="E84" s="27">
        <v>5.0400000000000002E-3</v>
      </c>
      <c r="F84" s="27">
        <f t="shared" si="8"/>
        <v>5.0400000000000002E-3</v>
      </c>
      <c r="G84" s="113"/>
    </row>
    <row r="85" spans="1:7" ht="13.9" customHeight="1" x14ac:dyDescent="0.2">
      <c r="A85" s="8"/>
      <c r="B85" s="110"/>
      <c r="C85" s="110"/>
      <c r="D85" s="35" t="s">
        <v>102</v>
      </c>
      <c r="E85" s="27">
        <v>2.333E-2</v>
      </c>
      <c r="F85" s="27">
        <f t="shared" si="8"/>
        <v>2.333E-2</v>
      </c>
      <c r="G85" s="113"/>
    </row>
    <row r="86" spans="1:7" ht="13.9" customHeight="1" x14ac:dyDescent="0.2">
      <c r="A86" s="8"/>
      <c r="B86" s="110"/>
      <c r="C86" s="110"/>
      <c r="D86" s="34" t="s">
        <v>129</v>
      </c>
      <c r="E86" s="27">
        <v>6.583E-2</v>
      </c>
      <c r="F86" s="27">
        <f t="shared" si="8"/>
        <v>6.583E-2</v>
      </c>
      <c r="G86" s="113"/>
    </row>
    <row r="87" spans="1:7" ht="13.9" customHeight="1" x14ac:dyDescent="0.2">
      <c r="A87" s="8"/>
      <c r="B87" s="110"/>
      <c r="C87" s="110"/>
      <c r="D87" s="36" t="s">
        <v>104</v>
      </c>
      <c r="E87" s="27">
        <v>2.1000000000000001E-2</v>
      </c>
      <c r="F87" s="27">
        <f t="shared" si="8"/>
        <v>2.1000000000000001E-2</v>
      </c>
      <c r="G87" s="113"/>
    </row>
    <row r="88" spans="1:7" ht="22.5" x14ac:dyDescent="0.2">
      <c r="A88" s="8"/>
      <c r="B88" s="110"/>
      <c r="C88" s="110"/>
      <c r="D88" s="37" t="s">
        <v>103</v>
      </c>
      <c r="E88" s="27">
        <v>0.05</v>
      </c>
      <c r="F88" s="27">
        <f t="shared" si="8"/>
        <v>0.05</v>
      </c>
      <c r="G88" s="113"/>
    </row>
    <row r="89" spans="1:7" ht="14.45" customHeight="1" thickBot="1" x14ac:dyDescent="0.25">
      <c r="A89" s="8"/>
      <c r="B89" s="111"/>
      <c r="C89" s="111"/>
      <c r="D89" s="36" t="s">
        <v>120</v>
      </c>
      <c r="E89" s="57">
        <v>0.57361000000000006</v>
      </c>
      <c r="F89" s="57">
        <f t="shared" si="8"/>
        <v>0.57361000000000006</v>
      </c>
      <c r="G89" s="114"/>
    </row>
    <row r="90" spans="1:7" ht="13.9" customHeight="1" x14ac:dyDescent="0.2">
      <c r="A90" s="8"/>
      <c r="B90" s="109" t="s">
        <v>83</v>
      </c>
      <c r="C90" s="109" t="s">
        <v>115</v>
      </c>
      <c r="D90" s="36" t="s">
        <v>101</v>
      </c>
      <c r="E90" s="56">
        <v>2.1389999999999998</v>
      </c>
      <c r="F90" s="56">
        <f t="shared" si="8"/>
        <v>2.1389999999999998</v>
      </c>
      <c r="G90" s="115">
        <f>K16</f>
        <v>8.8350000000000009</v>
      </c>
    </row>
    <row r="91" spans="1:7" ht="13.9" customHeight="1" x14ac:dyDescent="0.2">
      <c r="A91" s="8"/>
      <c r="B91" s="110" t="s">
        <v>83</v>
      </c>
      <c r="C91" s="110"/>
      <c r="D91" s="36" t="s">
        <v>130</v>
      </c>
      <c r="E91" s="27">
        <v>0</v>
      </c>
      <c r="F91" s="27">
        <f t="shared" si="8"/>
        <v>0</v>
      </c>
      <c r="G91" s="116"/>
    </row>
    <row r="92" spans="1:7" ht="13.9" hidden="1" customHeight="1" x14ac:dyDescent="0.2">
      <c r="A92" s="8"/>
      <c r="B92" s="110"/>
      <c r="C92" s="110"/>
      <c r="D92" s="36" t="s">
        <v>121</v>
      </c>
      <c r="E92" s="27">
        <v>0</v>
      </c>
      <c r="F92" s="27">
        <f t="shared" si="8"/>
        <v>0</v>
      </c>
      <c r="G92" s="116"/>
    </row>
    <row r="93" spans="1:7" ht="13.9" hidden="1" customHeight="1" x14ac:dyDescent="0.2">
      <c r="A93" s="8"/>
      <c r="B93" s="110"/>
      <c r="C93" s="110"/>
      <c r="D93" s="36" t="s">
        <v>122</v>
      </c>
      <c r="E93" s="39">
        <v>0</v>
      </c>
      <c r="F93" s="39">
        <f t="shared" si="8"/>
        <v>0</v>
      </c>
      <c r="G93" s="116"/>
    </row>
    <row r="94" spans="1:7" ht="14.45" customHeight="1" thickBot="1" x14ac:dyDescent="0.25">
      <c r="A94" s="8"/>
      <c r="B94" s="110" t="s">
        <v>83</v>
      </c>
      <c r="C94" s="110"/>
      <c r="D94" s="36" t="s">
        <v>120</v>
      </c>
      <c r="E94" s="57">
        <v>2.3587899999999999</v>
      </c>
      <c r="F94" s="57">
        <f t="shared" si="8"/>
        <v>2.3587899999999999</v>
      </c>
      <c r="G94" s="117"/>
    </row>
    <row r="95" spans="1:7" ht="13.9" customHeight="1" x14ac:dyDescent="0.2">
      <c r="A95" s="8"/>
      <c r="B95" s="109" t="s">
        <v>84</v>
      </c>
      <c r="C95" s="104" t="s">
        <v>116</v>
      </c>
      <c r="D95" s="38" t="s">
        <v>123</v>
      </c>
      <c r="E95" s="56">
        <v>118.111</v>
      </c>
      <c r="F95" s="56">
        <f t="shared" si="8"/>
        <v>118.111</v>
      </c>
      <c r="G95" s="115" t="str">
        <f>K17</f>
        <v>нет свободной мощности</v>
      </c>
    </row>
    <row r="96" spans="1:7" x14ac:dyDescent="0.2">
      <c r="A96" s="8"/>
      <c r="B96" s="110"/>
      <c r="C96" s="104"/>
      <c r="D96" s="38" t="s">
        <v>124</v>
      </c>
      <c r="E96" s="27">
        <v>22.515499999999999</v>
      </c>
      <c r="F96" s="27">
        <f t="shared" si="8"/>
        <v>22.515499999999999</v>
      </c>
      <c r="G96" s="120"/>
    </row>
    <row r="97" spans="1:9" x14ac:dyDescent="0.2">
      <c r="A97" s="8"/>
      <c r="B97" s="110"/>
      <c r="C97" s="104"/>
      <c r="D97" s="38" t="s">
        <v>125</v>
      </c>
      <c r="E97" s="27">
        <v>1.488</v>
      </c>
      <c r="F97" s="27">
        <f t="shared" si="8"/>
        <v>1.488</v>
      </c>
      <c r="G97" s="120"/>
    </row>
    <row r="98" spans="1:9" ht="13.9" customHeight="1" x14ac:dyDescent="0.2">
      <c r="A98" s="8"/>
      <c r="B98" s="110"/>
      <c r="C98" s="105"/>
      <c r="D98" s="36" t="s">
        <v>126</v>
      </c>
      <c r="E98" s="27">
        <v>1.462</v>
      </c>
      <c r="F98" s="27">
        <f t="shared" si="8"/>
        <v>1.462</v>
      </c>
      <c r="G98" s="120"/>
    </row>
    <row r="99" spans="1:9" ht="13.9" customHeight="1" x14ac:dyDescent="0.2">
      <c r="A99" s="8"/>
      <c r="B99" s="110"/>
      <c r="C99" s="105"/>
      <c r="D99" s="36" t="s">
        <v>127</v>
      </c>
      <c r="E99" s="27">
        <v>0</v>
      </c>
      <c r="F99" s="27">
        <f t="shared" si="8"/>
        <v>0</v>
      </c>
      <c r="G99" s="120"/>
    </row>
    <row r="100" spans="1:9" ht="13.9" customHeight="1" thickBot="1" x14ac:dyDescent="0.25">
      <c r="A100" s="8"/>
      <c r="B100" s="110"/>
      <c r="C100" s="105"/>
      <c r="D100" s="36" t="s">
        <v>120</v>
      </c>
      <c r="E100" s="57">
        <v>0.51500000000000001</v>
      </c>
      <c r="F100" s="57">
        <f t="shared" si="8"/>
        <v>0.51500000000000001</v>
      </c>
      <c r="G100" s="120"/>
    </row>
    <row r="101" spans="1:9" ht="13.9" customHeight="1" x14ac:dyDescent="0.2">
      <c r="A101" s="8"/>
      <c r="B101" s="118"/>
      <c r="C101" s="104" t="s">
        <v>115</v>
      </c>
      <c r="D101" s="38" t="s">
        <v>123</v>
      </c>
      <c r="E101" s="58">
        <v>138.79</v>
      </c>
      <c r="F101" s="58">
        <f t="shared" si="8"/>
        <v>138.79</v>
      </c>
      <c r="G101" s="120"/>
    </row>
    <row r="102" spans="1:9" ht="13.9" customHeight="1" x14ac:dyDescent="0.2">
      <c r="A102" s="8"/>
      <c r="B102" s="119"/>
      <c r="C102" s="122"/>
      <c r="D102" s="38" t="s">
        <v>124</v>
      </c>
      <c r="E102" s="40">
        <v>26.595099999999999</v>
      </c>
      <c r="F102" s="40">
        <f t="shared" si="8"/>
        <v>26.595099999999999</v>
      </c>
      <c r="G102" s="121"/>
    </row>
    <row r="103" spans="1:9" ht="13.9" customHeight="1" x14ac:dyDescent="0.2">
      <c r="A103" s="8"/>
      <c r="B103" s="91" t="s">
        <v>38</v>
      </c>
      <c r="C103" s="92" t="s">
        <v>150</v>
      </c>
      <c r="D103" s="93" t="s">
        <v>150</v>
      </c>
      <c r="E103" s="94">
        <f>SUM(E82:E102)</f>
        <v>328.50119999999998</v>
      </c>
      <c r="F103" s="94">
        <f>SUM(F82:F102)</f>
        <v>328.50119999999998</v>
      </c>
      <c r="G103" s="91" t="s">
        <v>150</v>
      </c>
      <c r="I103" s="89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71"/>
    </row>
    <row r="105" spans="1:9" x14ac:dyDescent="0.2">
      <c r="A105" s="8"/>
      <c r="B105" s="1"/>
      <c r="I105" s="71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23" t="s">
        <v>40</v>
      </c>
      <c r="C107" s="123"/>
      <c r="D107" s="123"/>
      <c r="E107" s="123"/>
      <c r="F107" s="123"/>
      <c r="G107" s="123"/>
      <c r="H107" s="123"/>
      <c r="I107" s="123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68" t="s">
        <v>41</v>
      </c>
      <c r="C111" s="68" t="s">
        <v>42</v>
      </c>
      <c r="D111" s="68" t="s">
        <v>43</v>
      </c>
      <c r="E111" s="68" t="s">
        <v>44</v>
      </c>
      <c r="F111" s="68" t="s">
        <v>45</v>
      </c>
      <c r="G111" s="68" t="s">
        <v>46</v>
      </c>
      <c r="H111" s="68" t="s">
        <v>47</v>
      </c>
      <c r="I111" s="68" t="s">
        <v>48</v>
      </c>
    </row>
    <row r="112" spans="1:9" ht="15" x14ac:dyDescent="0.2">
      <c r="A112" s="8"/>
      <c r="B112" s="68">
        <v>1</v>
      </c>
      <c r="C112" s="68">
        <v>2</v>
      </c>
      <c r="D112" s="68">
        <v>3</v>
      </c>
      <c r="E112" s="68">
        <v>4</v>
      </c>
      <c r="F112" s="68">
        <v>5</v>
      </c>
      <c r="G112" s="68">
        <v>6</v>
      </c>
      <c r="H112" s="68">
        <v>7</v>
      </c>
      <c r="I112" s="68">
        <v>8</v>
      </c>
    </row>
    <row r="113" spans="1:11" ht="28.5" customHeight="1" x14ac:dyDescent="0.2">
      <c r="A113" s="8"/>
      <c r="B113" s="107" t="s">
        <v>105</v>
      </c>
      <c r="C113" s="5" t="s">
        <v>91</v>
      </c>
      <c r="D113" s="30">
        <v>80</v>
      </c>
      <c r="E113" s="30">
        <v>25</v>
      </c>
      <c r="F113" s="30"/>
      <c r="G113" s="30">
        <f>D113-E113</f>
        <v>55</v>
      </c>
      <c r="H113" s="5"/>
      <c r="I113" s="5"/>
    </row>
    <row r="114" spans="1:11" x14ac:dyDescent="0.2">
      <c r="A114" s="8"/>
      <c r="B114" s="108"/>
      <c r="C114" s="5" t="s">
        <v>92</v>
      </c>
      <c r="D114" s="30">
        <v>9</v>
      </c>
      <c r="E114" s="30">
        <v>2.2999999999999998</v>
      </c>
      <c r="F114" s="30"/>
      <c r="G114" s="30">
        <f t="shared" ref="G114:G120" si="9">D114-E114</f>
        <v>6.7</v>
      </c>
      <c r="H114" s="5"/>
      <c r="I114" s="5"/>
    </row>
    <row r="115" spans="1:11" ht="28.5" customHeight="1" x14ac:dyDescent="0.2">
      <c r="A115" s="8"/>
      <c r="B115" s="107" t="s">
        <v>106</v>
      </c>
      <c r="C115" s="5" t="s">
        <v>107</v>
      </c>
      <c r="D115" s="30">
        <v>5</v>
      </c>
      <c r="E115" s="30">
        <v>0.5</v>
      </c>
      <c r="F115" s="30"/>
      <c r="G115" s="30">
        <f t="shared" si="9"/>
        <v>4.5</v>
      </c>
      <c r="H115" s="5"/>
      <c r="I115" s="5"/>
    </row>
    <row r="116" spans="1:11" x14ac:dyDescent="0.2">
      <c r="A116" s="8"/>
      <c r="B116" s="131"/>
      <c r="C116" s="5" t="s">
        <v>108</v>
      </c>
      <c r="D116" s="30">
        <v>40</v>
      </c>
      <c r="E116" s="30">
        <v>1</v>
      </c>
      <c r="F116" s="30"/>
      <c r="G116" s="30">
        <f t="shared" si="9"/>
        <v>39</v>
      </c>
      <c r="H116" s="5"/>
      <c r="I116" s="5"/>
    </row>
    <row r="117" spans="1:11" ht="28.5" x14ac:dyDescent="0.2">
      <c r="A117" s="8"/>
      <c r="B117" s="131"/>
      <c r="C117" s="5" t="s">
        <v>109</v>
      </c>
      <c r="D117" s="30">
        <v>4.8</v>
      </c>
      <c r="E117" s="30">
        <v>0.5</v>
      </c>
      <c r="F117" s="30"/>
      <c r="G117" s="30">
        <f t="shared" si="9"/>
        <v>4.3</v>
      </c>
      <c r="H117" s="5"/>
      <c r="I117" s="5"/>
    </row>
    <row r="118" spans="1:11" ht="28.5" x14ac:dyDescent="0.2">
      <c r="A118" s="8"/>
      <c r="B118" s="131"/>
      <c r="C118" s="5" t="s">
        <v>112</v>
      </c>
      <c r="D118" s="30">
        <v>15</v>
      </c>
      <c r="E118" s="30">
        <v>0.35</v>
      </c>
      <c r="F118" s="30"/>
      <c r="G118" s="30">
        <f t="shared" si="9"/>
        <v>14.65</v>
      </c>
      <c r="H118" s="5"/>
      <c r="I118" s="5"/>
    </row>
    <row r="119" spans="1:11" x14ac:dyDescent="0.2">
      <c r="A119" s="8"/>
      <c r="B119" s="131"/>
      <c r="C119" s="5" t="s">
        <v>110</v>
      </c>
      <c r="D119" s="30">
        <v>150</v>
      </c>
      <c r="E119" s="30">
        <v>14</v>
      </c>
      <c r="F119" s="30"/>
      <c r="G119" s="30">
        <f t="shared" si="9"/>
        <v>136</v>
      </c>
      <c r="H119" s="5"/>
      <c r="I119" s="5"/>
    </row>
    <row r="120" spans="1:11" x14ac:dyDescent="0.2">
      <c r="A120" s="8"/>
      <c r="B120" s="108"/>
      <c r="C120" s="5" t="s">
        <v>111</v>
      </c>
      <c r="D120" s="30">
        <v>160</v>
      </c>
      <c r="E120" s="30">
        <v>153</v>
      </c>
      <c r="F120" s="30"/>
      <c r="G120" s="30">
        <f t="shared" si="9"/>
        <v>7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71" t="s">
        <v>49</v>
      </c>
    </row>
    <row r="124" spans="1:11" x14ac:dyDescent="0.2">
      <c r="A124" s="8"/>
      <c r="B124" s="12"/>
      <c r="H124" s="71"/>
    </row>
    <row r="125" spans="1:11" ht="39.75" customHeight="1" x14ac:dyDescent="0.2">
      <c r="A125" s="8"/>
      <c r="B125" s="106" t="s">
        <v>95</v>
      </c>
      <c r="C125" s="106"/>
      <c r="D125" s="106"/>
      <c r="E125" s="106"/>
      <c r="F125" s="106"/>
      <c r="G125" s="106"/>
      <c r="H125" s="6"/>
      <c r="I125" s="6"/>
      <c r="J125" s="6"/>
      <c r="K125" s="6"/>
    </row>
    <row r="126" spans="1:11" x14ac:dyDescent="0.2">
      <c r="A126" s="8"/>
      <c r="B126" s="1"/>
      <c r="C126" s="96" t="s">
        <v>15</v>
      </c>
      <c r="D126" s="96"/>
      <c r="E126" s="96"/>
      <c r="F126" s="96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103" t="s">
        <v>209</v>
      </c>
      <c r="C128" s="103"/>
      <c r="D128" s="103"/>
      <c r="E128" s="103"/>
      <c r="F128" s="103"/>
      <c r="G128" s="103"/>
      <c r="H128" s="7"/>
      <c r="I128" s="7"/>
      <c r="J128" s="7"/>
      <c r="K128" s="7"/>
    </row>
    <row r="129" spans="1:13" x14ac:dyDescent="0.2">
      <c r="A129" s="8"/>
      <c r="B129" s="8"/>
      <c r="E129" s="13" t="s">
        <v>72</v>
      </c>
      <c r="F129" s="8"/>
    </row>
    <row r="130" spans="1:13" x14ac:dyDescent="0.2">
      <c r="A130" s="8"/>
      <c r="B130" s="55" t="s">
        <v>145</v>
      </c>
    </row>
    <row r="131" spans="1:13" x14ac:dyDescent="0.2">
      <c r="A131" s="8"/>
      <c r="B131" s="69" t="s">
        <v>16</v>
      </c>
    </row>
    <row r="132" spans="1:13" x14ac:dyDescent="0.2">
      <c r="A132" s="8"/>
      <c r="B132" s="1"/>
    </row>
    <row r="133" spans="1:13" x14ac:dyDescent="0.2">
      <c r="A133" s="8"/>
      <c r="B133" s="12"/>
    </row>
    <row r="134" spans="1:13" ht="103.5" customHeight="1" x14ac:dyDescent="0.2">
      <c r="A134" s="8"/>
      <c r="B134" s="68" t="s">
        <v>75</v>
      </c>
      <c r="C134" s="68" t="s">
        <v>50</v>
      </c>
      <c r="D134" s="68" t="s">
        <v>51</v>
      </c>
      <c r="E134" s="68" t="s">
        <v>52</v>
      </c>
      <c r="F134" s="68" t="s">
        <v>71</v>
      </c>
      <c r="G134" s="68" t="s">
        <v>70</v>
      </c>
      <c r="H134" s="68" t="s">
        <v>78</v>
      </c>
    </row>
    <row r="135" spans="1:13" ht="15" x14ac:dyDescent="0.2">
      <c r="A135" s="8"/>
      <c r="B135" s="68">
        <v>1</v>
      </c>
      <c r="C135" s="68">
        <v>2</v>
      </c>
      <c r="D135" s="68">
        <v>3</v>
      </c>
      <c r="E135" s="68">
        <v>4</v>
      </c>
      <c r="F135" s="68">
        <v>5</v>
      </c>
      <c r="G135" s="68">
        <v>6</v>
      </c>
      <c r="H135" s="68">
        <v>7</v>
      </c>
      <c r="I135" s="76"/>
      <c r="J135" s="76"/>
    </row>
    <row r="136" spans="1:13" ht="15" x14ac:dyDescent="0.2">
      <c r="A136" s="8"/>
      <c r="B136" s="132" t="s">
        <v>96</v>
      </c>
      <c r="C136" s="109" t="s">
        <v>98</v>
      </c>
      <c r="D136" s="24" t="s">
        <v>100</v>
      </c>
      <c r="E136" s="25">
        <v>2</v>
      </c>
      <c r="F136" s="63">
        <v>9.7899999999999991</v>
      </c>
      <c r="G136" s="63">
        <f>F136</f>
        <v>9.7899999999999991</v>
      </c>
      <c r="H136" s="135">
        <f>M137</f>
        <v>29.724506666666663</v>
      </c>
      <c r="I136" s="77"/>
      <c r="J136" s="77"/>
      <c r="K136" s="26"/>
      <c r="L136" s="9">
        <v>483.5</v>
      </c>
      <c r="M136" s="28">
        <f>G136+G137+G138+G139+G140+G141</f>
        <v>10.567160000000001</v>
      </c>
    </row>
    <row r="137" spans="1:13" ht="15" x14ac:dyDescent="0.2">
      <c r="A137" s="8"/>
      <c r="B137" s="133"/>
      <c r="C137" s="118"/>
      <c r="D137" s="24" t="s">
        <v>101</v>
      </c>
      <c r="E137" s="25">
        <v>4</v>
      </c>
      <c r="F137" s="27">
        <v>0.61699999999999999</v>
      </c>
      <c r="G137" s="63">
        <f t="shared" ref="G137:G142" si="10">F137</f>
        <v>0.61699999999999999</v>
      </c>
      <c r="H137" s="136"/>
      <c r="I137" s="78"/>
      <c r="J137" s="78"/>
      <c r="K137" s="26"/>
      <c r="L137" s="9">
        <f>L136/12</f>
        <v>40.291666666666664</v>
      </c>
      <c r="M137" s="29">
        <f>L137-M136</f>
        <v>29.724506666666663</v>
      </c>
    </row>
    <row r="138" spans="1:13" ht="22.5" x14ac:dyDescent="0.2">
      <c r="A138" s="8"/>
      <c r="B138" s="133"/>
      <c r="C138" s="118"/>
      <c r="D138" s="24" t="s">
        <v>102</v>
      </c>
      <c r="E138" s="25">
        <v>6</v>
      </c>
      <c r="F138" s="27">
        <v>2.333E-2</v>
      </c>
      <c r="G138" s="63">
        <f t="shared" si="10"/>
        <v>2.333E-2</v>
      </c>
      <c r="H138" s="136"/>
      <c r="I138" s="78"/>
      <c r="J138" s="78"/>
      <c r="K138" s="26"/>
    </row>
    <row r="139" spans="1:13" ht="22.5" x14ac:dyDescent="0.2">
      <c r="A139" s="8"/>
      <c r="B139" s="133"/>
      <c r="C139" s="118"/>
      <c r="D139" s="24" t="s">
        <v>103</v>
      </c>
      <c r="E139" s="25">
        <v>5</v>
      </c>
      <c r="F139" s="27">
        <v>0.05</v>
      </c>
      <c r="G139" s="63">
        <f t="shared" si="10"/>
        <v>0.05</v>
      </c>
      <c r="H139" s="136"/>
      <c r="I139" s="78"/>
      <c r="J139" s="78"/>
      <c r="K139" s="26"/>
    </row>
    <row r="140" spans="1:13" ht="15" x14ac:dyDescent="0.2">
      <c r="A140" s="8"/>
      <c r="B140" s="133"/>
      <c r="C140" s="118"/>
      <c r="D140" s="24" t="s">
        <v>129</v>
      </c>
      <c r="E140" s="25">
        <v>5</v>
      </c>
      <c r="F140" s="27">
        <v>6.583E-2</v>
      </c>
      <c r="G140" s="63">
        <f t="shared" si="10"/>
        <v>6.583E-2</v>
      </c>
      <c r="H140" s="136"/>
      <c r="I140" s="78"/>
      <c r="J140" s="78"/>
      <c r="K140" s="26"/>
    </row>
    <row r="141" spans="1:13" ht="15" x14ac:dyDescent="0.2">
      <c r="A141" s="8"/>
      <c r="B141" s="134"/>
      <c r="C141" s="119"/>
      <c r="D141" s="24" t="s">
        <v>104</v>
      </c>
      <c r="E141" s="25">
        <v>5</v>
      </c>
      <c r="F141" s="27">
        <v>2.1000000000000001E-2</v>
      </c>
      <c r="G141" s="63">
        <f t="shared" si="10"/>
        <v>2.1000000000000001E-2</v>
      </c>
      <c r="H141" s="137"/>
      <c r="I141" s="78"/>
      <c r="J141" s="78"/>
      <c r="L141" s="9">
        <v>160</v>
      </c>
      <c r="M141" s="28">
        <f>G142</f>
        <v>0</v>
      </c>
    </row>
    <row r="142" spans="1:13" ht="31.15" customHeight="1" x14ac:dyDescent="0.2">
      <c r="A142" s="8"/>
      <c r="B142" s="22" t="s">
        <v>97</v>
      </c>
      <c r="C142" s="67" t="s">
        <v>99</v>
      </c>
      <c r="D142" s="67" t="s">
        <v>130</v>
      </c>
      <c r="E142" s="44">
        <v>3</v>
      </c>
      <c r="F142" s="27">
        <v>0</v>
      </c>
      <c r="G142" s="63">
        <f t="shared" si="10"/>
        <v>0</v>
      </c>
      <c r="H142" s="75">
        <f>M142</f>
        <v>13.333333333333334</v>
      </c>
      <c r="I142" s="77"/>
      <c r="J142" s="77"/>
      <c r="L142" s="9">
        <f>L141/12</f>
        <v>13.333333333333334</v>
      </c>
      <c r="M142" s="29">
        <f>L142-M141</f>
        <v>13.333333333333334</v>
      </c>
    </row>
    <row r="143" spans="1:13" ht="15" x14ac:dyDescent="0.2">
      <c r="A143" s="8"/>
      <c r="B143" s="91" t="s">
        <v>1</v>
      </c>
      <c r="C143" s="30" t="s">
        <v>150</v>
      </c>
      <c r="D143" s="30" t="s">
        <v>150</v>
      </c>
      <c r="E143" s="30" t="s">
        <v>150</v>
      </c>
      <c r="F143" s="95">
        <f>SUM(F136:F142)</f>
        <v>10.567160000000001</v>
      </c>
      <c r="G143" s="95">
        <f>SUM(G136:G142)</f>
        <v>10.567160000000001</v>
      </c>
      <c r="H143" s="30" t="s">
        <v>150</v>
      </c>
    </row>
    <row r="144" spans="1:13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71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  <c r="J148" s="31"/>
    </row>
    <row r="149" spans="1:14" ht="48.75" customHeight="1" x14ac:dyDescent="0.2">
      <c r="A149" s="8"/>
      <c r="B149" s="106" t="s">
        <v>54</v>
      </c>
      <c r="C149" s="106"/>
      <c r="D149" s="106"/>
      <c r="E149" s="106"/>
      <c r="F149" s="31"/>
      <c r="G149" s="31"/>
      <c r="H149" s="31"/>
      <c r="I149" s="31"/>
      <c r="J149" s="31"/>
    </row>
    <row r="150" spans="1:14" ht="25.5" customHeight="1" x14ac:dyDescent="0.2">
      <c r="A150" s="8"/>
      <c r="B150" s="101" t="s">
        <v>210</v>
      </c>
      <c r="C150" s="101"/>
      <c r="D150" s="101"/>
      <c r="E150" s="101"/>
      <c r="F150" s="31"/>
      <c r="G150" s="31"/>
      <c r="H150" s="31"/>
      <c r="I150" s="31"/>
      <c r="J150" s="31"/>
    </row>
    <row r="151" spans="1:14" x14ac:dyDescent="0.2">
      <c r="A151" s="8"/>
      <c r="B151" s="138" t="s">
        <v>15</v>
      </c>
      <c r="C151" s="138"/>
      <c r="D151" s="138"/>
      <c r="E151" s="138"/>
      <c r="F151" s="31"/>
      <c r="G151" s="31"/>
      <c r="H151" s="31"/>
      <c r="I151" s="31"/>
      <c r="J151" s="31"/>
    </row>
    <row r="152" spans="1:14" x14ac:dyDescent="0.2">
      <c r="A152" s="8"/>
      <c r="B152" s="12"/>
      <c r="F152" s="31"/>
      <c r="G152" s="31"/>
      <c r="H152" s="31"/>
      <c r="I152" s="31"/>
      <c r="J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130" t="s">
        <v>131</v>
      </c>
      <c r="N153" s="130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73">
        <v>12.667999999999999</v>
      </c>
      <c r="N154" s="73">
        <v>12.667999999999999</v>
      </c>
    </row>
    <row r="155" spans="1:14" ht="14.25" customHeight="1" x14ac:dyDescent="0.2">
      <c r="A155" s="8"/>
      <c r="B155" s="124" t="s">
        <v>55</v>
      </c>
      <c r="C155" s="125"/>
      <c r="D155" s="128" t="s">
        <v>76</v>
      </c>
      <c r="E155" s="128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56.25" customHeight="1" x14ac:dyDescent="0.2">
      <c r="A156" s="8"/>
      <c r="B156" s="126"/>
      <c r="C156" s="127"/>
      <c r="D156" s="129"/>
      <c r="E156" s="129"/>
      <c r="F156" s="31"/>
      <c r="G156" s="31"/>
      <c r="H156" s="31"/>
      <c r="I156" s="31"/>
      <c r="J156" s="31"/>
      <c r="K156" s="31"/>
      <c r="L156" s="31"/>
      <c r="M156" s="130" t="s">
        <v>132</v>
      </c>
      <c r="N156" s="130"/>
    </row>
    <row r="157" spans="1:14" ht="15" x14ac:dyDescent="0.2">
      <c r="A157" s="8"/>
      <c r="B157" s="139">
        <v>1</v>
      </c>
      <c r="C157" s="140"/>
      <c r="D157" s="90">
        <v>2</v>
      </c>
      <c r="E157" s="90">
        <v>3</v>
      </c>
      <c r="F157" s="31"/>
      <c r="G157" s="31"/>
      <c r="H157" s="31"/>
      <c r="I157" s="31"/>
      <c r="J157" s="31"/>
      <c r="K157" s="31"/>
      <c r="L157" s="31"/>
      <c r="M157" s="73">
        <v>4.8019999999999996</v>
      </c>
      <c r="N157" s="73">
        <v>4.8019999999999996</v>
      </c>
    </row>
    <row r="158" spans="1:14" ht="15" customHeight="1" x14ac:dyDescent="0.2">
      <c r="A158" s="8"/>
      <c r="B158" s="141" t="s">
        <v>56</v>
      </c>
      <c r="C158" s="142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73">
        <v>2.41</v>
      </c>
      <c r="N158" s="73">
        <v>2.41</v>
      </c>
    </row>
    <row r="159" spans="1:14" ht="15" x14ac:dyDescent="0.2">
      <c r="A159" s="8"/>
      <c r="B159" s="141" t="s">
        <v>57</v>
      </c>
      <c r="C159" s="142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7.2119999999999997</v>
      </c>
      <c r="N159" s="52">
        <f>SUM(N157:N158)</f>
        <v>7.2119999999999997</v>
      </c>
    </row>
    <row r="160" spans="1:14" ht="15" x14ac:dyDescent="0.2">
      <c r="A160" s="8"/>
      <c r="B160" s="141" t="s">
        <v>58</v>
      </c>
      <c r="C160" s="142"/>
      <c r="D160" s="50">
        <f>F136</f>
        <v>9.7899999999999991</v>
      </c>
      <c r="E160" s="50">
        <f>G136</f>
        <v>9.7899999999999991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141" t="s">
        <v>59</v>
      </c>
      <c r="C161" s="142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141" t="s">
        <v>60</v>
      </c>
      <c r="C162" s="142"/>
      <c r="D162" s="50">
        <f>F137</f>
        <v>0.61699999999999999</v>
      </c>
      <c r="E162" s="50">
        <f>G137</f>
        <v>0.61699999999999999</v>
      </c>
      <c r="F162" s="31"/>
      <c r="G162" s="31"/>
      <c r="H162" s="31"/>
      <c r="I162" s="31"/>
      <c r="J162" s="31"/>
      <c r="K162" s="31"/>
      <c r="L162" s="41"/>
      <c r="M162" s="143" t="s">
        <v>133</v>
      </c>
      <c r="N162" s="144"/>
    </row>
    <row r="163" spans="1:14" ht="15" x14ac:dyDescent="0.2">
      <c r="A163" s="8"/>
      <c r="B163" s="141" t="s">
        <v>61</v>
      </c>
      <c r="C163" s="142"/>
      <c r="D163" s="50">
        <f>F139+F141+F140</f>
        <v>0.13683000000000001</v>
      </c>
      <c r="E163" s="50">
        <f>G139+G140+G141</f>
        <v>0.13683000000000001</v>
      </c>
      <c r="F163" s="31"/>
      <c r="G163" s="31"/>
      <c r="H163" s="31"/>
      <c r="I163" s="31"/>
      <c r="J163" s="31"/>
      <c r="K163" s="31"/>
      <c r="L163" s="66" t="s">
        <v>134</v>
      </c>
      <c r="M163" s="54">
        <v>1.9460000000000002E-2</v>
      </c>
      <c r="N163" s="54">
        <v>1.9460000000000002E-2</v>
      </c>
    </row>
    <row r="164" spans="1:14" ht="15" x14ac:dyDescent="0.2">
      <c r="A164" s="8"/>
      <c r="B164" s="141" t="s">
        <v>62</v>
      </c>
      <c r="C164" s="142"/>
      <c r="D164" s="50">
        <f>F138</f>
        <v>2.333E-2</v>
      </c>
      <c r="E164" s="50">
        <f>G138</f>
        <v>2.333E-2</v>
      </c>
      <c r="F164" s="31"/>
      <c r="G164" s="31"/>
      <c r="H164" s="31"/>
      <c r="I164" s="31"/>
      <c r="J164" s="31"/>
      <c r="K164" s="31"/>
      <c r="L164" s="66" t="s">
        <v>135</v>
      </c>
      <c r="M164" s="54">
        <v>0.05</v>
      </c>
      <c r="N164" s="54">
        <v>0.05</v>
      </c>
    </row>
    <row r="165" spans="1:14" ht="15" x14ac:dyDescent="0.2">
      <c r="A165" s="8"/>
      <c r="B165" s="141" t="s">
        <v>63</v>
      </c>
      <c r="C165" s="142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7.9176999999999997E-2</v>
      </c>
      <c r="N165" s="54">
        <v>7.9176999999999997E-2</v>
      </c>
    </row>
    <row r="166" spans="1:14" ht="15" customHeight="1" x14ac:dyDescent="0.2">
      <c r="A166" s="8"/>
      <c r="B166" s="141" t="s">
        <v>64</v>
      </c>
      <c r="C166" s="142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2.1000000000000001E-2</v>
      </c>
      <c r="N166" s="54">
        <v>2.1000000000000001E-2</v>
      </c>
    </row>
    <row r="167" spans="1:14" ht="15" x14ac:dyDescent="0.2">
      <c r="A167" s="8"/>
      <c r="B167" s="141" t="s">
        <v>65</v>
      </c>
      <c r="C167" s="142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0.16963700000000001</v>
      </c>
      <c r="N167" s="52">
        <f>SUM(N163:N166)</f>
        <v>0.16963700000000001</v>
      </c>
    </row>
    <row r="168" spans="1:14" ht="15" x14ac:dyDescent="0.2">
      <c r="A168" s="8"/>
      <c r="B168" s="141" t="s">
        <v>38</v>
      </c>
      <c r="C168" s="142"/>
      <c r="D168" s="42">
        <v>0</v>
      </c>
      <c r="E168" s="42">
        <v>0</v>
      </c>
      <c r="F168" s="31"/>
      <c r="G168" s="41"/>
      <c r="H168" s="41"/>
      <c r="I168" s="41"/>
      <c r="J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Приложение 4 январь</vt:lpstr>
      <vt:lpstr>Приложение 4 февраль</vt:lpstr>
      <vt:lpstr>Приложение 4 март</vt:lpstr>
      <vt:lpstr>Приложение 4 апрель</vt:lpstr>
      <vt:lpstr>Приложение 4 май</vt:lpstr>
      <vt:lpstr>Приложение 4 июнь</vt:lpstr>
      <vt:lpstr>Приложение 4 июль</vt:lpstr>
      <vt:lpstr>Приложение 4 август</vt:lpstr>
      <vt:lpstr>Приложение 4 сентябрь</vt:lpstr>
      <vt:lpstr>Приложение 4 октябрь</vt:lpstr>
      <vt:lpstr>Приложение 4 ноябрь</vt:lpstr>
      <vt:lpstr>Приложение 4 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2019-02-24T22:04:55Z</cp:lastPrinted>
  <dcterms:created xsi:type="dcterms:W3CDTF">2019-02-13T05:28:56Z</dcterms:created>
  <dcterms:modified xsi:type="dcterms:W3CDTF">2020-12-30T08:11:07Z</dcterms:modified>
</cp:coreProperties>
</file>