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5" yWindow="7155" windowWidth="28770" windowHeight="7440"/>
  </bookViews>
  <sheets>
    <sheet name="Приложение 4 апрель" sheetId="13" r:id="rId1"/>
  </sheets>
  <calcPr calcId="145621"/>
</workbook>
</file>

<file path=xl/calcChain.xml><?xml version="1.0" encoding="utf-8"?>
<calcChain xmlns="http://schemas.openxmlformats.org/spreadsheetml/2006/main">
  <c r="G137" i="13" l="1"/>
  <c r="G138" i="13"/>
  <c r="G139" i="13"/>
  <c r="G140" i="13"/>
  <c r="G141" i="13"/>
  <c r="G136" i="13"/>
  <c r="F102" i="13"/>
  <c r="F101" i="13"/>
  <c r="F100" i="13"/>
  <c r="F99" i="13"/>
  <c r="F98" i="13"/>
  <c r="F97" i="13"/>
  <c r="F96" i="13"/>
  <c r="F95" i="13"/>
  <c r="F94" i="13"/>
  <c r="F93" i="13"/>
  <c r="F92" i="13"/>
  <c r="F91" i="13"/>
  <c r="F90" i="13"/>
  <c r="F89" i="13"/>
  <c r="F88" i="13"/>
  <c r="F87" i="13"/>
  <c r="F86" i="13"/>
  <c r="F85" i="13"/>
  <c r="F84" i="13"/>
  <c r="F83" i="13"/>
  <c r="F82" i="13"/>
  <c r="H37" i="13" l="1"/>
  <c r="H36" i="13"/>
  <c r="I36" i="13" s="1"/>
  <c r="J36" i="13" s="1"/>
  <c r="K36" i="13" s="1"/>
  <c r="H35" i="13"/>
  <c r="I35" i="13" s="1"/>
  <c r="J35" i="13" s="1"/>
  <c r="K35" i="13" s="1"/>
  <c r="E164" i="13"/>
  <c r="D164" i="13"/>
  <c r="E163" i="13"/>
  <c r="D163" i="13"/>
  <c r="E162" i="13"/>
  <c r="D162" i="13"/>
  <c r="E161" i="13"/>
  <c r="D161" i="13"/>
  <c r="E160" i="13"/>
  <c r="D160" i="13"/>
  <c r="I37" i="13"/>
  <c r="J37" i="13" s="1"/>
  <c r="I17" i="13"/>
  <c r="J17" i="13" s="1"/>
  <c r="G95" i="13" s="1"/>
  <c r="I16" i="13"/>
  <c r="J16" i="13" s="1"/>
  <c r="K16" i="13" s="1"/>
  <c r="G90" i="13" s="1"/>
  <c r="I15" i="13"/>
  <c r="J15" i="13" s="1"/>
  <c r="K15" i="13" s="1"/>
  <c r="G82" i="13" s="1"/>
  <c r="G143" i="13"/>
  <c r="F143" i="13"/>
  <c r="F103" i="13"/>
  <c r="E103" i="13"/>
  <c r="N167" i="13" l="1"/>
  <c r="M167" i="13"/>
  <c r="N159" i="13"/>
  <c r="M159" i="13"/>
  <c r="M142" i="13"/>
  <c r="N141" i="13"/>
  <c r="M137" i="13"/>
  <c r="N136" i="13"/>
  <c r="N137" i="13" s="1"/>
  <c r="H136" i="13" s="1"/>
  <c r="G120" i="13"/>
  <c r="G119" i="13"/>
  <c r="G118" i="13"/>
  <c r="G117" i="13"/>
  <c r="G116" i="13"/>
  <c r="G115" i="13"/>
  <c r="G114" i="13"/>
  <c r="G113" i="13"/>
  <c r="O37" i="13"/>
  <c r="N37" i="13"/>
  <c r="O36" i="13"/>
  <c r="N36" i="13"/>
  <c r="O35" i="13"/>
  <c r="N35" i="13"/>
  <c r="P35" i="13" s="1"/>
  <c r="F35" i="13"/>
  <c r="O17" i="13"/>
  <c r="N17" i="13"/>
  <c r="P17" i="13" s="1"/>
  <c r="O16" i="13"/>
  <c r="N16" i="13"/>
  <c r="O15" i="13"/>
  <c r="N15" i="13"/>
  <c r="P15" i="13" s="1"/>
  <c r="F15" i="13"/>
  <c r="P37" i="13" l="1"/>
  <c r="P36" i="13"/>
  <c r="N142" i="13"/>
  <c r="H142" i="13" s="1"/>
  <c r="P16" i="13"/>
</calcChain>
</file>

<file path=xl/sharedStrings.xml><?xml version="1.0" encoding="utf-8"?>
<sst xmlns="http://schemas.openxmlformats.org/spreadsheetml/2006/main" count="214" uniqueCount="145">
  <si>
    <t>Зона входа в магистральный газопровод</t>
  </si>
  <si>
    <t>Итого</t>
  </si>
  <si>
    <t xml:space="preserve"> </t>
  </si>
  <si>
    <t>Приложение № 4
к приказу ФАС России 
от 18.01.2013 № 38/19</t>
  </si>
  <si>
    <t>N</t>
  </si>
  <si>
    <t>Наименование зоны входа</t>
  </si>
  <si>
    <t>Наименование магистрального трубопровода</t>
  </si>
  <si>
    <t>Точка входа</t>
  </si>
  <si>
    <t>Техническая мощность точки входа</t>
  </si>
  <si>
    <t>Поставщик, владелец газа</t>
  </si>
  <si>
    <t>Объемы газа в соответствии с поступившими заявками</t>
  </si>
  <si>
    <t>Объемы газа в соответствии с удовлетворенными заявками</t>
  </si>
  <si>
    <t>Фактическая мощность магистрального трубопровода в конце зоны входа</t>
  </si>
  <si>
    <t>Свободная мощность магистрального трубопровода в конце зоны входа</t>
  </si>
  <si>
    <t>Форма 2</t>
  </si>
  <si>
    <t>(наименование субъекта естественной монополии)</t>
  </si>
  <si>
    <t>(период)</t>
  </si>
  <si>
    <t>Наименование зоны выхода</t>
  </si>
  <si>
    <t>Точка выхода</t>
  </si>
  <si>
    <t>Техническая мощность точки выхода</t>
  </si>
  <si>
    <t>Потребитель, владелец газа</t>
  </si>
  <si>
    <t>Фактическая мощность магистрального трубопровода в начале зоны выхода</t>
  </si>
  <si>
    <t>Свободная мощность магистрального трубопровода в точке выхода</t>
  </si>
  <si>
    <t>Форма 3</t>
  </si>
  <si>
    <t>Номер зоны выхода</t>
  </si>
  <si>
    <t>Номер и наименование зон входа</t>
  </si>
  <si>
    <t>...</t>
  </si>
  <si>
    <t>Y</t>
  </si>
  <si>
    <t>YY</t>
  </si>
  <si>
    <t>YYY</t>
  </si>
  <si>
    <t>Величина свободной мощности</t>
  </si>
  <si>
    <t>Лимитирующий участок</t>
  </si>
  <si>
    <t>X</t>
  </si>
  <si>
    <t>XX</t>
  </si>
  <si>
    <t>XXX</t>
  </si>
  <si>
    <t>Форма 4</t>
  </si>
  <si>
    <t>Зона выхода из магистрального газопровода</t>
  </si>
  <si>
    <t>Поставщик газа/ потребитель</t>
  </si>
  <si>
    <t>Итого:</t>
  </si>
  <si>
    <t>Форма 5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</si>
  <si>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 для целей определения возможности технологического присоединения к газораспределительным сетям</t>
  </si>
  <si>
    <t>Субъект Российской Федерации</t>
  </si>
  <si>
    <t>Наименование газораспределительной станции</t>
  </si>
  <si>
    <t>Проектная мощность (производительность) газораспределительной станции</t>
  </si>
  <si>
    <t>Загрузка газораспределительной станции</t>
  </si>
  <si>
    <t>Суммарный объем газа по действующим техническим условиям на подключение</t>
  </si>
  <si>
    <t>Наличие (дефицит) пропускной способности</t>
  </si>
  <si>
    <t>Срок мероприятий по увеличению пропускной способности</t>
  </si>
  <si>
    <t>Параметры увеличения</t>
  </si>
  <si>
    <t>Форма 6</t>
  </si>
  <si>
    <t>Точка выхода из газораспределительной сети</t>
  </si>
  <si>
    <t>Наименование потребителя</t>
  </si>
  <si>
    <t>Номер группы газопотребления/ транзит</t>
  </si>
  <si>
    <t>Форма 7</t>
  </si>
  <si>
    <t>Информация о наличии (отсутствии) технической возможности доступа к регулируемым услугам по транспортировке газа по газораспределительным сетям (с детализацией по группам газопотребления)</t>
  </si>
  <si>
    <t>Группа потребления</t>
  </si>
  <si>
    <t>Дифференцированный тариф всего, в том числе: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</si>
  <si>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</si>
  <si>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</si>
  <si>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</si>
  <si>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</si>
  <si>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</si>
  <si>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</si>
  <si>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</si>
  <si>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</si>
  <si>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</si>
  <si>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 xml:space="preserve">          (месяц)</t>
  </si>
  <si>
    <t xml:space="preserve">                                                   (месяц)</t>
  </si>
  <si>
    <t>Форма 1</t>
  </si>
  <si>
    <t xml:space="preserve">                                                                (месяц)</t>
  </si>
  <si>
    <r>
      <t>Объемы газа в соответствии с удовлетворенными заявками, млн. м</t>
    </r>
    <r>
      <rPr>
        <b/>
        <vertAlign val="superscript"/>
        <sz val="11"/>
        <rFont val="Arial"/>
        <family val="2"/>
        <charset val="204"/>
      </rPr>
      <t>3</t>
    </r>
  </si>
  <si>
    <r>
      <t>Объемы газа в соответствии с поступившими заявками, млн. м</t>
    </r>
    <r>
      <rPr>
        <b/>
        <vertAlign val="superscript"/>
        <sz val="11"/>
        <rFont val="Arial"/>
        <family val="2"/>
        <charset val="204"/>
      </rPr>
      <t>3</t>
    </r>
  </si>
  <si>
    <t xml:space="preserve">                    (месяц)</t>
  </si>
  <si>
    <r>
      <t>Объемы газа в соответствии с поступившими заявками, 
млн. м</t>
    </r>
    <r>
      <rPr>
        <b/>
        <vertAlign val="superscript"/>
        <sz val="11"/>
        <rFont val="Arial"/>
        <family val="2"/>
        <charset val="204"/>
      </rPr>
      <t>3</t>
    </r>
  </si>
  <si>
    <r>
      <t>Свободная мощность магистральных трубопроводов,
 млн. м</t>
    </r>
    <r>
      <rPr>
        <b/>
        <vertAlign val="superscript"/>
        <sz val="11"/>
        <rFont val="Arial"/>
        <family val="2"/>
        <charset val="204"/>
      </rPr>
      <t>3</t>
    </r>
  </si>
  <si>
    <t>Точка входа в газораспреде-лительную сеть</t>
  </si>
  <si>
    <r>
      <t>Объемы газа в соответствии с поступившими заявками, 
тыс. м</t>
    </r>
    <r>
      <rPr>
        <b/>
        <vertAlign val="superscript"/>
        <sz val="11"/>
        <rFont val="Arial"/>
        <family val="2"/>
        <charset val="204"/>
      </rPr>
      <t>3</t>
    </r>
  </si>
  <si>
    <r>
      <t>Объемы газа в соответствии с удовлетворенными заявками, тыс. м</t>
    </r>
    <r>
      <rPr>
        <b/>
        <vertAlign val="superscript"/>
        <sz val="11"/>
        <rFont val="Arial"/>
        <family val="2"/>
        <charset val="204"/>
      </rPr>
      <t>3</t>
    </r>
  </si>
  <si>
    <r>
      <t>Свободная мощность газораспределительной сети, млн. м</t>
    </r>
    <r>
      <rPr>
        <b/>
        <vertAlign val="superscript"/>
        <sz val="11"/>
        <rFont val="Arial"/>
        <family val="2"/>
        <charset val="204"/>
      </rPr>
      <t>3</t>
    </r>
  </si>
  <si>
    <t xml:space="preserve"> (наименование субъекта естественной монополии)</t>
  </si>
  <si>
    <t xml:space="preserve">                                     (наименование субъекта естественной монополии)</t>
  </si>
  <si>
    <t>Информация о наличии (отсуствии) технической возможности доступа к регулируемым услугам по транспортировке газа по магистральным                            газопроводам ООО "РН-САХАЛИНМОРНЕФТЕГАЗ"</t>
  </si>
  <si>
    <t>г/пр "Даги-Оха", ДКС "Одопту", г/пр "Сабо-Тунгор"</t>
  </si>
  <si>
    <t>г/пр "Даги-Оха"</t>
  </si>
  <si>
    <t>КУ "Боатасино"</t>
  </si>
  <si>
    <t>1</t>
  </si>
  <si>
    <t>г/пр "Тунгор - ГРС Оха"</t>
  </si>
  <si>
    <t>г/пр "Даги - Ноглики - Катангли</t>
  </si>
  <si>
    <t>МГП "Оха - Комсомольск-на-Амуре"</t>
  </si>
  <si>
    <t>ПАО "НК"Роснефть"</t>
  </si>
  <si>
    <t>ПАО "НК"Роснефть"
ЭНЛ</t>
  </si>
  <si>
    <t>ГРС "Оха"</t>
  </si>
  <si>
    <t>ГРС "Ноглики"</t>
  </si>
  <si>
    <t>ГРС "Ноглики", ГРП "Катангли", ГРП "Вал"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</si>
  <si>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 ООО "РН-САХАЛИНМОРНЕФТЕГАЗ"</t>
  </si>
  <si>
    <t>Информация о наличии (отсутствии) технической возможности доступа к регулируемым услугам по транспортировке газа по магистральным сетям 
ООО "РН-САХАЛИНМОРНЕФТЕГАЗ"</t>
  </si>
  <si>
    <t>ГРС"Оха"</t>
  </si>
  <si>
    <t>Газопровод "Даги-Оха"</t>
  </si>
  <si>
    <t>Сахалинская обл., Охинский район</t>
  </si>
  <si>
    <t>Сахалинская обл., Ногликский район</t>
  </si>
  <si>
    <t>АО "Охинская ТЭЦ"</t>
  </si>
  <si>
    <t>ОАО "Сахалиноблгаз"</t>
  </si>
  <si>
    <t>МУП "Охинское коммунальное хозяйство" МО ГО "Охинский"</t>
  </si>
  <si>
    <t>Охинское государственное унитарное дорожное предприятие Сахалинской области</t>
  </si>
  <si>
    <t>АО " Авиашельф"</t>
  </si>
  <si>
    <t>Сахалинская область</t>
  </si>
  <si>
    <t>Хабаровский Край</t>
  </si>
  <si>
    <t>ГРС "Лазарево"</t>
  </si>
  <si>
    <t>ГРС "Де-Кастри"</t>
  </si>
  <si>
    <t>АГРС "Циммермановка"</t>
  </si>
  <si>
    <t>ГРС "Амурск"</t>
  </si>
  <si>
    <t>ГРС "Комсомольск"</t>
  </si>
  <si>
    <t>ГРС "Лазарево" (ПАЭС)</t>
  </si>
  <si>
    <t>Сахалинская область. Охинский район</t>
  </si>
  <si>
    <t>Сахалинская область, Охинский район</t>
  </si>
  <si>
    <t>Сахалинская область, Ногликский район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</si>
  <si>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</si>
  <si>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Николаевский район Хабаровского края, Ульчский район Хабаровского края, Комсомольский район Хабаровского края</t>
  </si>
  <si>
    <t>ГРС "Лазарево", ГРС "Лазарево" (ПАЭС), ГРС "Де-Кастри", АГРС "Циммермановка", ГРС "Николаевская ТЭЦ", ГРС "Амурск"№, ГРС-1 г.Комсомольск-на-Амуре</t>
  </si>
  <si>
    <t>МУП "Жилищно-коммунальное хозяйство" МО ГО Охинский</t>
  </si>
  <si>
    <t>ООО "РН-Сахалинморнефтегаз"</t>
  </si>
  <si>
    <t>ООО "Газпром межрегионгаз Дальний Восток"</t>
  </si>
  <si>
    <t>ИП "Леонова З.З.."</t>
  </si>
  <si>
    <t xml:space="preserve"> АО "Дальневосточная генерирующая компания"</t>
  </si>
  <si>
    <t xml:space="preserve">     АО "Газпром газораспределение ДВ"</t>
  </si>
  <si>
    <t xml:space="preserve">     Эксон нефтегаз лимитед</t>
  </si>
  <si>
    <t xml:space="preserve"> ООО "РН-Комсомольский НПЗ"</t>
  </si>
  <si>
    <t xml:space="preserve">    "КнААЗ им. Ю.А. Гагарина"</t>
  </si>
  <si>
    <t>нет свободной мощности</t>
  </si>
  <si>
    <t>АО "Аэропорт Южно-Сахалинск" филиал "Аэропорт Оха"</t>
  </si>
  <si>
    <t>АО "Ногликская ГЭС"</t>
  </si>
  <si>
    <t>ТЭЦ</t>
  </si>
  <si>
    <t>СОГ (Оха+Ноглики)</t>
  </si>
  <si>
    <t>Прочие (ОКХ, ГУДП, Аэропорт, авиашельф)</t>
  </si>
  <si>
    <t>ОКХ</t>
  </si>
  <si>
    <t>ОГУДП</t>
  </si>
  <si>
    <t>Аэропорт</t>
  </si>
  <si>
    <t>Авиашельф</t>
  </si>
  <si>
    <t>апрель (план)</t>
  </si>
  <si>
    <t>х</t>
  </si>
  <si>
    <t xml:space="preserve">                                                                              в зонах входа на апрель 2021 года (план)</t>
  </si>
  <si>
    <t>между зонами входа и выхода  на апрель 2021 года (план)</t>
  </si>
  <si>
    <t>на  апрель (план)  2021 года</t>
  </si>
  <si>
    <t>на апрель 2021 года (план)</t>
  </si>
  <si>
    <t>ООО "РН-САХАЛИНМОРНЕФТЕГАЗ" за 2021 год апрель (план)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</si>
</sst>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0.0"/>
    <numFmt numFmtId="166" formatCode="#,##0.000"/>
  </numFmts>
  <fonts count="16" x14ac:knownFonts="1">
    <font>
      <sz val="11"/>
      <color theme="1"/>
      <name val="Calibri"/>
      <family val="2"/>
      <charset val="204"/>
      <scheme val="minor"/>
    </font>
    <font>
      <b/>
      <sz val="9"/>
      <color rgb="FF5B5E5F"/>
      <name val="Arial"/>
      <family val="2"/>
      <charset val="204"/>
    </font>
    <font>
      <sz val="11"/>
      <color rgb="FF5B5E5F"/>
      <name val="Arial"/>
      <family val="2"/>
      <charset val="204"/>
    </font>
    <font>
      <sz val="9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b/>
      <sz val="9"/>
      <name val="Arial"/>
      <family val="2"/>
      <charset val="204"/>
    </font>
    <font>
      <b/>
      <vertAlign val="superscript"/>
      <sz val="11"/>
      <name val="Arial"/>
      <family val="2"/>
      <charset val="204"/>
    </font>
    <font>
      <b/>
      <sz val="10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8"/>
      <name val="Times New Roman"/>
      <family val="1"/>
      <charset val="204"/>
    </font>
    <font>
      <sz val="11"/>
      <color rgb="FFFF0000"/>
      <name val="Arial"/>
      <family val="2"/>
      <charset val="204"/>
    </font>
    <font>
      <sz val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right" vertical="center"/>
    </xf>
    <xf numFmtId="0" fontId="2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9" fillId="0" borderId="0" xfId="0" applyFont="1" applyFill="1" applyAlignment="1">
      <alignment wrapText="1"/>
    </xf>
    <xf numFmtId="0" fontId="9" fillId="0" borderId="0" xfId="0" applyFont="1" applyFill="1"/>
    <xf numFmtId="0" fontId="9" fillId="0" borderId="0" xfId="0" applyFont="1" applyFill="1" applyAlignment="1">
      <alignment vertical="center"/>
    </xf>
    <xf numFmtId="0" fontId="11" fillId="0" borderId="0" xfId="0" applyFont="1" applyFill="1" applyAlignment="1">
      <alignment vertical="top"/>
    </xf>
    <xf numFmtId="0" fontId="2" fillId="0" borderId="1" xfId="0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vertical="center" wrapText="1"/>
    </xf>
    <xf numFmtId="49" fontId="13" fillId="0" borderId="3" xfId="0" applyNumberFormat="1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164" fontId="2" fillId="0" borderId="1" xfId="0" applyNumberFormat="1" applyFont="1" applyFill="1" applyBorder="1" applyAlignment="1">
      <alignment vertical="center" wrapText="1"/>
    </xf>
    <xf numFmtId="164" fontId="9" fillId="0" borderId="0" xfId="0" applyNumberFormat="1" applyFont="1" applyFill="1"/>
    <xf numFmtId="0" fontId="13" fillId="0" borderId="1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wrapText="1"/>
    </xf>
    <xf numFmtId="0" fontId="5" fillId="3" borderId="1" xfId="0" applyFont="1" applyFill="1" applyBorder="1" applyAlignment="1">
      <alignment horizontal="center" vertical="center" wrapText="1"/>
    </xf>
    <xf numFmtId="0" fontId="9" fillId="3" borderId="0" xfId="0" applyFont="1" applyFill="1"/>
    <xf numFmtId="166" fontId="13" fillId="3" borderId="1" xfId="0" applyNumberFormat="1" applyFont="1" applyFill="1" applyBorder="1" applyAlignment="1">
      <alignment horizontal="center"/>
    </xf>
    <xf numFmtId="166" fontId="9" fillId="0" borderId="0" xfId="0" applyNumberFormat="1" applyFont="1" applyFill="1"/>
    <xf numFmtId="166" fontId="14" fillId="4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/>
    <xf numFmtId="164" fontId="4" fillId="0" borderId="0" xfId="0" applyNumberFormat="1" applyFont="1" applyFill="1"/>
    <xf numFmtId="164" fontId="2" fillId="0" borderId="1" xfId="0" applyNumberFormat="1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3" borderId="1" xfId="0" applyFont="1" applyFill="1" applyBorder="1" applyAlignment="1">
      <alignment horizontal="center"/>
    </xf>
    <xf numFmtId="0" fontId="13" fillId="3" borderId="4" xfId="0" applyFont="1" applyFill="1" applyBorder="1" applyAlignment="1">
      <alignment horizontal="center" wrapText="1"/>
    </xf>
    <xf numFmtId="0" fontId="13" fillId="3" borderId="1" xfId="0" applyFont="1" applyFill="1" applyBorder="1" applyAlignment="1">
      <alignment horizontal="center" wrapText="1"/>
    </xf>
    <xf numFmtId="166" fontId="13" fillId="3" borderId="5" xfId="0" applyNumberFormat="1" applyFont="1" applyFill="1" applyBorder="1" applyAlignment="1">
      <alignment horizontal="center"/>
    </xf>
    <xf numFmtId="166" fontId="13" fillId="3" borderId="1" xfId="0" applyNumberFormat="1" applyFont="1" applyFill="1" applyBorder="1" applyAlignment="1">
      <alignment horizontal="center" vertical="center"/>
    </xf>
    <xf numFmtId="165" fontId="4" fillId="0" borderId="0" xfId="0" applyNumberFormat="1" applyFont="1" applyFill="1"/>
    <xf numFmtId="1" fontId="4" fillId="0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/>
    <xf numFmtId="0" fontId="13" fillId="3" borderId="0" xfId="0" applyFont="1" applyFill="1" applyBorder="1" applyAlignment="1">
      <alignment horizontal="center" wrapText="1"/>
    </xf>
    <xf numFmtId="166" fontId="13" fillId="3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166" fontId="13" fillId="3" borderId="8" xfId="0" applyNumberFormat="1" applyFont="1" applyFill="1" applyBorder="1" applyAlignment="1">
      <alignment horizontal="center"/>
    </xf>
    <xf numFmtId="166" fontId="13" fillId="3" borderId="9" xfId="0" applyNumberFormat="1" applyFont="1" applyFill="1" applyBorder="1" applyAlignment="1">
      <alignment horizontal="center"/>
    </xf>
    <xf numFmtId="166" fontId="13" fillId="3" borderId="7" xfId="0" applyNumberFormat="1" applyFont="1" applyFill="1" applyBorder="1" applyAlignment="1">
      <alignment horizontal="center" vertical="center"/>
    </xf>
    <xf numFmtId="166" fontId="13" fillId="3" borderId="7" xfId="0" applyNumberFormat="1" applyFont="1" applyFill="1" applyBorder="1" applyAlignment="1">
      <alignment horizontal="center"/>
    </xf>
    <xf numFmtId="165" fontId="4" fillId="0" borderId="0" xfId="0" applyNumberFormat="1" applyFont="1" applyFill="1" applyAlignment="1">
      <alignment horizontal="right"/>
    </xf>
    <xf numFmtId="166" fontId="5" fillId="3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top"/>
    </xf>
    <xf numFmtId="0" fontId="5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top" wrapText="1"/>
    </xf>
    <xf numFmtId="0" fontId="9" fillId="0" borderId="0" xfId="0" applyFont="1" applyFill="1" applyAlignment="1">
      <alignment horizontal="right" wrapText="1"/>
    </xf>
    <xf numFmtId="0" fontId="12" fillId="0" borderId="0" xfId="0" applyFont="1" applyFill="1" applyAlignment="1">
      <alignment horizontal="center" vertical="top" wrapText="1"/>
    </xf>
    <xf numFmtId="0" fontId="13" fillId="0" borderId="1" xfId="0" applyFont="1" applyBorder="1" applyAlignment="1">
      <alignment horizontal="center" vertical="center" wrapText="1"/>
    </xf>
    <xf numFmtId="0" fontId="9" fillId="0" borderId="0" xfId="0" applyFont="1" applyFill="1" applyAlignment="1">
      <alignment horizontal="right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center" wrapText="1"/>
    </xf>
    <xf numFmtId="166" fontId="4" fillId="3" borderId="1" xfId="0" applyNumberFormat="1" applyFont="1" applyFill="1" applyBorder="1" applyAlignment="1">
      <alignment horizontal="center" vertical="center"/>
    </xf>
    <xf numFmtId="166" fontId="4" fillId="0" borderId="1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165" fontId="4" fillId="0" borderId="3" xfId="0" applyNumberFormat="1" applyFont="1" applyFill="1" applyBorder="1" applyAlignment="1">
      <alignment horizontal="center" vertical="center"/>
    </xf>
    <xf numFmtId="165" fontId="4" fillId="0" borderId="4" xfId="0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top"/>
    </xf>
    <xf numFmtId="0" fontId="6" fillId="0" borderId="0" xfId="0" applyFont="1" applyFill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3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166" fontId="5" fillId="3" borderId="5" xfId="0" applyNumberFormat="1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top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166" fontId="15" fillId="0" borderId="10" xfId="0" applyNumberFormat="1" applyFont="1" applyBorder="1" applyAlignment="1">
      <alignment horizontal="center" vertical="center"/>
    </xf>
    <xf numFmtId="166" fontId="0" fillId="0" borderId="11" xfId="0" applyNumberFormat="1" applyBorder="1" applyAlignment="1">
      <alignment horizontal="center" vertical="center"/>
    </xf>
    <xf numFmtId="166" fontId="0" fillId="0" borderId="12" xfId="0" applyNumberFormat="1" applyBorder="1" applyAlignment="1">
      <alignment horizontal="center" vertical="center"/>
    </xf>
    <xf numFmtId="166" fontId="15" fillId="0" borderId="5" xfId="0" applyNumberFormat="1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6" fontId="15" fillId="0" borderId="6" xfId="0" applyNumberFormat="1" applyFont="1" applyFill="1" applyBorder="1" applyAlignment="1">
      <alignment horizontal="center" vertical="center" wrapText="1"/>
    </xf>
    <xf numFmtId="166" fontId="15" fillId="0" borderId="7" xfId="0" applyNumberFormat="1" applyFont="1" applyFill="1" applyBorder="1" applyAlignment="1">
      <alignment horizontal="center" vertical="center" wrapText="1"/>
    </xf>
    <xf numFmtId="0" fontId="0" fillId="0" borderId="1" xfId="0" applyBorder="1" applyAlignment="1"/>
    <xf numFmtId="0" fontId="8" fillId="0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right" wrapText="1"/>
    </xf>
    <xf numFmtId="0" fontId="10" fillId="0" borderId="0" xfId="0" applyFont="1" applyFill="1" applyAlignment="1">
      <alignment horizontal="center" wrapText="1"/>
    </xf>
    <xf numFmtId="0" fontId="11" fillId="0" borderId="0" xfId="0" applyFont="1" applyFill="1" applyAlignment="1">
      <alignment horizontal="center" vertical="top" wrapText="1"/>
    </xf>
    <xf numFmtId="0" fontId="12" fillId="0" borderId="0" xfId="0" applyFont="1" applyFill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70"/>
  <sheetViews>
    <sheetView tabSelected="1" zoomScale="85" zoomScaleNormal="85" workbookViewId="0">
      <selection activeCell="F21" sqref="F21"/>
    </sheetView>
  </sheetViews>
  <sheetFormatPr defaultColWidth="9.140625" defaultRowHeight="14.25" x14ac:dyDescent="0.2"/>
  <cols>
    <col min="1" max="1" width="3.42578125" style="8" customWidth="1"/>
    <col min="2" max="2" width="21.7109375" style="8" customWidth="1"/>
    <col min="3" max="3" width="22.42578125" style="8" customWidth="1"/>
    <col min="4" max="4" width="44.28515625" style="8" customWidth="1"/>
    <col min="5" max="5" width="28.42578125" style="8" customWidth="1"/>
    <col min="6" max="6" width="21.7109375" style="8" customWidth="1"/>
    <col min="7" max="7" width="21.42578125" style="8" customWidth="1"/>
    <col min="8" max="8" width="24.42578125" style="8" customWidth="1"/>
    <col min="9" max="9" width="17.28515625" style="8" customWidth="1"/>
    <col min="10" max="11" width="15.5703125" style="8" customWidth="1"/>
    <col min="12" max="12" width="9.140625" style="8" hidden="1" customWidth="1"/>
    <col min="13" max="13" width="13" style="8" hidden="1" customWidth="1"/>
    <col min="14" max="14" width="13.5703125" style="8" hidden="1" customWidth="1"/>
    <col min="15" max="15" width="10.7109375" style="8" hidden="1" customWidth="1"/>
    <col min="16" max="16" width="9.140625" style="8" hidden="1" customWidth="1"/>
    <col min="17" max="17" width="9.140625" style="8" customWidth="1"/>
    <col min="18" max="16384" width="9.140625" style="8"/>
  </cols>
  <sheetData>
    <row r="1" spans="1:16" ht="66" customHeight="1" x14ac:dyDescent="0.2">
      <c r="A1" s="7"/>
      <c r="B1" s="7"/>
      <c r="C1" s="7"/>
      <c r="D1" s="7"/>
      <c r="E1" s="7"/>
      <c r="F1" s="7"/>
      <c r="G1" s="7"/>
      <c r="H1" s="7"/>
      <c r="I1" s="7"/>
      <c r="J1" s="115" t="s">
        <v>3</v>
      </c>
      <c r="K1" s="115"/>
    </row>
    <row r="2" spans="1:16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</row>
    <row r="3" spans="1:16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60" t="s">
        <v>68</v>
      </c>
    </row>
    <row r="4" spans="1:16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</row>
    <row r="5" spans="1:16" ht="36" customHeight="1" x14ac:dyDescent="0.25">
      <c r="A5" s="7"/>
      <c r="B5" s="116" t="s">
        <v>81</v>
      </c>
      <c r="C5" s="116"/>
      <c r="D5" s="116"/>
      <c r="E5" s="116"/>
      <c r="F5" s="116"/>
      <c r="G5" s="116"/>
      <c r="H5" s="7"/>
      <c r="I5" s="7"/>
      <c r="J5" s="7"/>
      <c r="K5" s="7"/>
    </row>
    <row r="6" spans="1:16" ht="14.25" customHeight="1" x14ac:dyDescent="0.2">
      <c r="A6" s="7"/>
      <c r="B6" s="7"/>
      <c r="C6" s="7"/>
      <c r="D6" s="117" t="s">
        <v>79</v>
      </c>
      <c r="E6" s="117"/>
      <c r="F6" s="117"/>
      <c r="G6" s="7"/>
      <c r="H6" s="7"/>
      <c r="I6" s="7"/>
      <c r="J6" s="7"/>
      <c r="K6" s="7"/>
    </row>
    <row r="7" spans="1:16" x14ac:dyDescent="0.2">
      <c r="A7" s="7"/>
      <c r="B7" s="7"/>
      <c r="C7" s="7"/>
      <c r="D7" s="59"/>
      <c r="E7" s="59"/>
      <c r="F7" s="7"/>
      <c r="G7" s="7"/>
      <c r="H7" s="7"/>
      <c r="I7" s="7"/>
      <c r="J7" s="7"/>
      <c r="K7" s="7"/>
    </row>
    <row r="8" spans="1:16" ht="14.25" customHeight="1" x14ac:dyDescent="0.2">
      <c r="A8" s="7"/>
      <c r="B8" s="7"/>
      <c r="C8" s="7"/>
      <c r="D8" s="118" t="s">
        <v>140</v>
      </c>
      <c r="E8" s="118"/>
      <c r="F8" s="118"/>
      <c r="G8" s="7"/>
      <c r="H8" s="7"/>
      <c r="I8" s="7"/>
      <c r="J8" s="7"/>
      <c r="K8" s="7"/>
    </row>
    <row r="9" spans="1:16" x14ac:dyDescent="0.2">
      <c r="A9" s="7"/>
      <c r="B9" s="7"/>
      <c r="C9" s="7"/>
      <c r="D9" s="61"/>
      <c r="E9" s="59" t="s">
        <v>66</v>
      </c>
      <c r="F9" s="61"/>
      <c r="G9" s="7"/>
      <c r="H9" s="7"/>
      <c r="I9" s="7"/>
      <c r="J9" s="7"/>
      <c r="K9" s="7"/>
    </row>
    <row r="10" spans="1:16" x14ac:dyDescent="0.2">
      <c r="A10" s="7"/>
      <c r="B10" s="48" t="s">
        <v>138</v>
      </c>
      <c r="C10" s="7"/>
      <c r="D10" s="61"/>
      <c r="E10" s="61"/>
      <c r="F10" s="61"/>
      <c r="G10" s="7"/>
      <c r="H10" s="7"/>
      <c r="I10" s="7"/>
      <c r="J10" s="7"/>
      <c r="K10" s="7"/>
    </row>
    <row r="11" spans="1:16" x14ac:dyDescent="0.2">
      <c r="A11" s="7"/>
      <c r="B11" s="56" t="s">
        <v>16</v>
      </c>
      <c r="C11" s="7"/>
      <c r="D11" s="59"/>
      <c r="E11" s="7"/>
      <c r="F11" s="59"/>
      <c r="G11" s="7"/>
      <c r="H11" s="7"/>
      <c r="I11" s="7"/>
      <c r="J11" s="7"/>
      <c r="K11" s="7"/>
    </row>
    <row r="12" spans="1:16" x14ac:dyDescent="0.2">
      <c r="A12" s="7"/>
      <c r="B12" s="7"/>
      <c r="C12" s="7"/>
      <c r="D12" s="7"/>
      <c r="E12" s="7"/>
      <c r="F12" s="7"/>
      <c r="G12" s="7" t="s">
        <v>2</v>
      </c>
      <c r="H12" s="7"/>
      <c r="I12" s="7"/>
      <c r="J12" s="7"/>
      <c r="K12" s="7"/>
    </row>
    <row r="13" spans="1:16" ht="117" customHeight="1" x14ac:dyDescent="0.2">
      <c r="A13" s="7"/>
      <c r="B13" s="57" t="s">
        <v>4</v>
      </c>
      <c r="C13" s="57" t="s">
        <v>5</v>
      </c>
      <c r="D13" s="57" t="s">
        <v>6</v>
      </c>
      <c r="E13" s="57" t="s">
        <v>7</v>
      </c>
      <c r="F13" s="57" t="s">
        <v>8</v>
      </c>
      <c r="G13" s="57" t="s">
        <v>9</v>
      </c>
      <c r="H13" s="57" t="s">
        <v>10</v>
      </c>
      <c r="I13" s="57" t="s">
        <v>11</v>
      </c>
      <c r="J13" s="57" t="s">
        <v>12</v>
      </c>
      <c r="K13" s="57" t="s">
        <v>13</v>
      </c>
    </row>
    <row r="14" spans="1:16" ht="15" x14ac:dyDescent="0.2">
      <c r="A14" s="7"/>
      <c r="B14" s="57">
        <v>1</v>
      </c>
      <c r="C14" s="57">
        <v>2</v>
      </c>
      <c r="D14" s="57">
        <v>3</v>
      </c>
      <c r="E14" s="57">
        <v>4</v>
      </c>
      <c r="F14" s="57">
        <v>5</v>
      </c>
      <c r="G14" s="57">
        <v>6</v>
      </c>
      <c r="H14" s="57">
        <v>7</v>
      </c>
      <c r="I14" s="57">
        <v>8</v>
      </c>
      <c r="J14" s="57">
        <v>9</v>
      </c>
      <c r="K14" s="57">
        <v>10</v>
      </c>
    </row>
    <row r="15" spans="1:16" ht="52.5" customHeight="1" x14ac:dyDescent="0.2">
      <c r="A15" s="7"/>
      <c r="B15" s="14" t="s">
        <v>85</v>
      </c>
      <c r="C15" s="3" t="s">
        <v>82</v>
      </c>
      <c r="D15" s="3" t="s">
        <v>86</v>
      </c>
      <c r="E15" s="3" t="s">
        <v>91</v>
      </c>
      <c r="F15" s="28">
        <f>40.291</f>
        <v>40.290999999999997</v>
      </c>
      <c r="G15" s="3" t="s">
        <v>90</v>
      </c>
      <c r="H15" s="16">
        <v>9.9849999999999994</v>
      </c>
      <c r="I15" s="16">
        <f>H15</f>
        <v>9.9849999999999994</v>
      </c>
      <c r="J15" s="16">
        <f>I15</f>
        <v>9.9849999999999994</v>
      </c>
      <c r="K15" s="13">
        <f>F15-J15</f>
        <v>30.305999999999997</v>
      </c>
      <c r="M15" s="8">
        <v>483.5</v>
      </c>
      <c r="N15" s="8">
        <f>M15/12</f>
        <v>40.291666666666664</v>
      </c>
      <c r="O15" s="17">
        <f>I15</f>
        <v>9.9849999999999994</v>
      </c>
      <c r="P15" s="17">
        <f>N15-O15</f>
        <v>30.306666666666665</v>
      </c>
    </row>
    <row r="16" spans="1:16" ht="46.5" customHeight="1" x14ac:dyDescent="0.2">
      <c r="A16" s="7"/>
      <c r="B16" s="15">
        <v>2</v>
      </c>
      <c r="C16" s="3" t="s">
        <v>83</v>
      </c>
      <c r="D16" s="3" t="s">
        <v>87</v>
      </c>
      <c r="E16" s="3" t="s">
        <v>93</v>
      </c>
      <c r="F16" s="28">
        <v>13.333</v>
      </c>
      <c r="G16" s="3" t="s">
        <v>89</v>
      </c>
      <c r="H16" s="16">
        <v>3.3759999999999999</v>
      </c>
      <c r="I16" s="16">
        <f t="shared" ref="I16:J17" si="0">H16</f>
        <v>3.3759999999999999</v>
      </c>
      <c r="J16" s="16">
        <f t="shared" si="0"/>
        <v>3.3759999999999999</v>
      </c>
      <c r="K16" s="13">
        <f t="shared" ref="K16" si="1">F16-J16</f>
        <v>9.9570000000000007</v>
      </c>
      <c r="M16" s="8">
        <v>160</v>
      </c>
      <c r="N16" s="8">
        <f t="shared" ref="N16:N17" si="2">M16/12</f>
        <v>13.333333333333334</v>
      </c>
      <c r="O16" s="17">
        <f>I16</f>
        <v>3.3759999999999999</v>
      </c>
      <c r="P16" s="17">
        <f t="shared" ref="P16:P17" si="3">N16-O16</f>
        <v>9.9573333333333345</v>
      </c>
    </row>
    <row r="17" spans="1:16" ht="99.75" x14ac:dyDescent="0.2">
      <c r="A17" s="7"/>
      <c r="B17" s="15">
        <v>3</v>
      </c>
      <c r="C17" s="3" t="s">
        <v>84</v>
      </c>
      <c r="D17" s="3" t="s">
        <v>88</v>
      </c>
      <c r="E17" s="3" t="s">
        <v>118</v>
      </c>
      <c r="F17" s="28">
        <v>87.5</v>
      </c>
      <c r="G17" s="3" t="s">
        <v>90</v>
      </c>
      <c r="H17" s="16">
        <v>95.338999999999999</v>
      </c>
      <c r="I17" s="16">
        <f t="shared" si="0"/>
        <v>95.338999999999999</v>
      </c>
      <c r="J17" s="16">
        <f t="shared" si="0"/>
        <v>95.338999999999999</v>
      </c>
      <c r="K17" s="13" t="s">
        <v>128</v>
      </c>
      <c r="M17" s="8">
        <v>1050</v>
      </c>
      <c r="N17" s="8">
        <f t="shared" si="2"/>
        <v>87.5</v>
      </c>
      <c r="O17" s="17">
        <f>I17</f>
        <v>95.338999999999999</v>
      </c>
      <c r="P17" s="17">
        <f t="shared" si="3"/>
        <v>-7.8389999999999986</v>
      </c>
    </row>
    <row r="18" spans="1:16" x14ac:dyDescent="0.2">
      <c r="A18" s="7"/>
      <c r="B18" s="1"/>
    </row>
    <row r="19" spans="1:16" x14ac:dyDescent="0.2">
      <c r="A19" s="7"/>
      <c r="B19" s="9"/>
    </row>
    <row r="20" spans="1:16" x14ac:dyDescent="0.2">
      <c r="A20" s="7"/>
      <c r="B20" s="2"/>
    </row>
    <row r="21" spans="1:16" x14ac:dyDescent="0.2">
      <c r="A21" s="7"/>
      <c r="B21" s="9"/>
      <c r="K21" s="60" t="s">
        <v>14</v>
      </c>
    </row>
    <row r="22" spans="1:16" x14ac:dyDescent="0.2">
      <c r="A22" s="7"/>
      <c r="B22" s="1"/>
    </row>
    <row r="23" spans="1:16" x14ac:dyDescent="0.2">
      <c r="A23" s="7"/>
      <c r="B23" s="9"/>
    </row>
    <row r="24" spans="1:16" x14ac:dyDescent="0.2">
      <c r="A24" s="7"/>
      <c r="B24" s="1"/>
    </row>
    <row r="25" spans="1:16" ht="15" x14ac:dyDescent="0.2">
      <c r="A25" s="7"/>
      <c r="B25" s="98" t="s">
        <v>94</v>
      </c>
      <c r="C25" s="98"/>
      <c r="D25" s="98"/>
      <c r="E25" s="98"/>
      <c r="F25" s="98"/>
      <c r="G25" s="98"/>
      <c r="H25" s="98"/>
      <c r="I25" s="98"/>
      <c r="J25" s="98"/>
      <c r="K25" s="98"/>
    </row>
    <row r="26" spans="1:16" x14ac:dyDescent="0.2">
      <c r="A26" s="7"/>
      <c r="B26" s="1"/>
      <c r="H26" s="87" t="s">
        <v>15</v>
      </c>
      <c r="I26" s="87"/>
      <c r="J26" s="87"/>
      <c r="K26" s="87"/>
    </row>
    <row r="27" spans="1:16" x14ac:dyDescent="0.2">
      <c r="A27" s="7"/>
      <c r="B27" s="1"/>
    </row>
    <row r="28" spans="1:16" x14ac:dyDescent="0.2">
      <c r="A28" s="7"/>
      <c r="B28" s="88" t="s">
        <v>140</v>
      </c>
      <c r="C28" s="88"/>
      <c r="D28" s="88"/>
      <c r="E28" s="88"/>
      <c r="F28" s="88"/>
      <c r="G28" s="88"/>
      <c r="H28" s="88"/>
      <c r="I28" s="88"/>
      <c r="J28" s="88"/>
      <c r="K28" s="88"/>
    </row>
    <row r="29" spans="1:16" x14ac:dyDescent="0.2">
      <c r="A29" s="7"/>
      <c r="B29" s="7"/>
      <c r="F29" s="10" t="s">
        <v>67</v>
      </c>
    </row>
    <row r="30" spans="1:16" x14ac:dyDescent="0.2">
      <c r="A30" s="7"/>
      <c r="B30" s="48" t="s">
        <v>138</v>
      </c>
    </row>
    <row r="31" spans="1:16" x14ac:dyDescent="0.2">
      <c r="A31" s="7"/>
      <c r="B31" s="56" t="s">
        <v>16</v>
      </c>
    </row>
    <row r="32" spans="1:16" x14ac:dyDescent="0.2">
      <c r="A32" s="7"/>
      <c r="B32" s="1"/>
    </row>
    <row r="33" spans="1:16" ht="105" x14ac:dyDescent="0.2">
      <c r="A33" s="7"/>
      <c r="B33" s="57" t="s">
        <v>4</v>
      </c>
      <c r="C33" s="57" t="s">
        <v>17</v>
      </c>
      <c r="D33" s="57" t="s">
        <v>6</v>
      </c>
      <c r="E33" s="57" t="s">
        <v>18</v>
      </c>
      <c r="F33" s="57" t="s">
        <v>19</v>
      </c>
      <c r="G33" s="57" t="s">
        <v>20</v>
      </c>
      <c r="H33" s="57" t="s">
        <v>10</v>
      </c>
      <c r="I33" s="57" t="s">
        <v>11</v>
      </c>
      <c r="J33" s="57" t="s">
        <v>21</v>
      </c>
      <c r="K33" s="57" t="s">
        <v>22</v>
      </c>
    </row>
    <row r="34" spans="1:16" ht="15" x14ac:dyDescent="0.2">
      <c r="A34" s="7"/>
      <c r="B34" s="57">
        <v>1</v>
      </c>
      <c r="C34" s="57">
        <v>2</v>
      </c>
      <c r="D34" s="57">
        <v>3</v>
      </c>
      <c r="E34" s="57">
        <v>4</v>
      </c>
      <c r="F34" s="57">
        <v>5</v>
      </c>
      <c r="G34" s="57">
        <v>6</v>
      </c>
      <c r="H34" s="57">
        <v>7</v>
      </c>
      <c r="I34" s="57">
        <v>8</v>
      </c>
      <c r="J34" s="57">
        <v>9</v>
      </c>
      <c r="K34" s="57">
        <v>10</v>
      </c>
    </row>
    <row r="35" spans="1:16" ht="42.75" x14ac:dyDescent="0.2">
      <c r="A35" s="7"/>
      <c r="B35" s="14" t="s">
        <v>85</v>
      </c>
      <c r="C35" s="11" t="s">
        <v>114</v>
      </c>
      <c r="D35" s="11" t="s">
        <v>86</v>
      </c>
      <c r="E35" s="11" t="s">
        <v>91</v>
      </c>
      <c r="F35" s="28">
        <f>40.291</f>
        <v>40.290999999999997</v>
      </c>
      <c r="G35" s="11" t="s">
        <v>89</v>
      </c>
      <c r="H35" s="16">
        <f>H15</f>
        <v>9.9849999999999994</v>
      </c>
      <c r="I35" s="16">
        <f>H35</f>
        <v>9.9849999999999994</v>
      </c>
      <c r="J35" s="16">
        <f>I35</f>
        <v>9.9849999999999994</v>
      </c>
      <c r="K35" s="13">
        <f>F35-J35</f>
        <v>30.305999999999997</v>
      </c>
      <c r="M35" s="8">
        <v>483.5</v>
      </c>
      <c r="N35" s="8">
        <f>M35/12</f>
        <v>40.291666666666664</v>
      </c>
      <c r="O35" s="17">
        <f>I35</f>
        <v>9.9849999999999994</v>
      </c>
      <c r="P35" s="17">
        <f>N35-O35</f>
        <v>30.306666666666665</v>
      </c>
    </row>
    <row r="36" spans="1:16" ht="42.75" x14ac:dyDescent="0.2">
      <c r="A36" s="7"/>
      <c r="B36" s="15">
        <v>2</v>
      </c>
      <c r="C36" s="11" t="s">
        <v>115</v>
      </c>
      <c r="D36" s="11" t="s">
        <v>87</v>
      </c>
      <c r="E36" s="11" t="s">
        <v>93</v>
      </c>
      <c r="F36" s="28">
        <v>13.333</v>
      </c>
      <c r="G36" s="11" t="s">
        <v>89</v>
      </c>
      <c r="H36" s="16">
        <f>H16</f>
        <v>3.3759999999999999</v>
      </c>
      <c r="I36" s="16">
        <f t="shared" ref="I36:I37" si="4">H36</f>
        <v>3.3759999999999999</v>
      </c>
      <c r="J36" s="16">
        <f>I36</f>
        <v>3.3759999999999999</v>
      </c>
      <c r="K36" s="13">
        <f>F36-J36</f>
        <v>9.9570000000000007</v>
      </c>
      <c r="M36" s="8">
        <v>160</v>
      </c>
      <c r="N36" s="8">
        <f t="shared" ref="N36:N37" si="5">M36/12</f>
        <v>13.333333333333334</v>
      </c>
      <c r="O36" s="17">
        <f t="shared" ref="O36:O37" si="6">I36</f>
        <v>3.3759999999999999</v>
      </c>
      <c r="P36" s="17">
        <f t="shared" ref="P36:P37" si="7">N36-O36</f>
        <v>9.9573333333333345</v>
      </c>
    </row>
    <row r="37" spans="1:16" ht="147" customHeight="1" x14ac:dyDescent="0.2">
      <c r="A37" s="7"/>
      <c r="B37" s="15">
        <v>3</v>
      </c>
      <c r="C37" s="11" t="s">
        <v>117</v>
      </c>
      <c r="D37" s="11" t="s">
        <v>88</v>
      </c>
      <c r="E37" s="11" t="s">
        <v>118</v>
      </c>
      <c r="F37" s="28">
        <v>87.5</v>
      </c>
      <c r="G37" s="11" t="s">
        <v>90</v>
      </c>
      <c r="H37" s="16">
        <f>H17</f>
        <v>95.338999999999999</v>
      </c>
      <c r="I37" s="16">
        <f t="shared" si="4"/>
        <v>95.338999999999999</v>
      </c>
      <c r="J37" s="16">
        <f>I37</f>
        <v>95.338999999999999</v>
      </c>
      <c r="K37" s="12" t="s">
        <v>128</v>
      </c>
      <c r="M37" s="8">
        <v>1050</v>
      </c>
      <c r="N37" s="8">
        <f t="shared" si="5"/>
        <v>87.5</v>
      </c>
      <c r="O37" s="17">
        <f t="shared" si="6"/>
        <v>95.338999999999999</v>
      </c>
      <c r="P37" s="17">
        <f t="shared" si="7"/>
        <v>-7.8389999999999986</v>
      </c>
    </row>
    <row r="38" spans="1:16" x14ac:dyDescent="0.2">
      <c r="A38" s="7"/>
      <c r="B38" s="9"/>
    </row>
    <row r="39" spans="1:16" x14ac:dyDescent="0.2">
      <c r="A39" s="7"/>
      <c r="B39" s="1"/>
      <c r="O39" s="108"/>
    </row>
    <row r="40" spans="1:16" x14ac:dyDescent="0.2">
      <c r="A40" s="7"/>
      <c r="B40" s="9"/>
      <c r="O40" s="108"/>
    </row>
    <row r="41" spans="1:16" x14ac:dyDescent="0.2">
      <c r="A41" s="7"/>
      <c r="B41" s="2"/>
      <c r="O41" s="108"/>
    </row>
    <row r="42" spans="1:16" x14ac:dyDescent="0.2">
      <c r="A42" s="7"/>
      <c r="B42" s="9"/>
      <c r="O42" s="109"/>
    </row>
    <row r="43" spans="1:16" x14ac:dyDescent="0.2">
      <c r="A43" s="7"/>
      <c r="B43" s="1"/>
      <c r="K43" s="60" t="s">
        <v>23</v>
      </c>
      <c r="O43" s="109"/>
    </row>
    <row r="44" spans="1:16" x14ac:dyDescent="0.2">
      <c r="A44" s="7"/>
      <c r="B44" s="9"/>
      <c r="O44" s="109"/>
    </row>
    <row r="45" spans="1:16" x14ac:dyDescent="0.2">
      <c r="A45" s="7"/>
      <c r="B45" s="9"/>
    </row>
    <row r="46" spans="1:16" ht="15" x14ac:dyDescent="0.2">
      <c r="A46" s="7"/>
      <c r="B46" s="98" t="s">
        <v>94</v>
      </c>
      <c r="C46" s="98"/>
      <c r="D46" s="98"/>
      <c r="E46" s="98"/>
      <c r="F46" s="98"/>
      <c r="G46" s="98"/>
      <c r="H46" s="98"/>
      <c r="I46" s="98"/>
      <c r="J46" s="98"/>
      <c r="K46" s="98"/>
    </row>
    <row r="47" spans="1:16" x14ac:dyDescent="0.2">
      <c r="A47" s="7"/>
      <c r="B47" s="1"/>
      <c r="H47" s="87" t="s">
        <v>15</v>
      </c>
      <c r="I47" s="87"/>
      <c r="J47" s="87"/>
      <c r="K47" s="87"/>
    </row>
    <row r="48" spans="1:16" x14ac:dyDescent="0.2">
      <c r="A48" s="7"/>
      <c r="B48" s="1"/>
    </row>
    <row r="49" spans="1:11" x14ac:dyDescent="0.2">
      <c r="A49" s="7"/>
      <c r="B49" s="88" t="s">
        <v>141</v>
      </c>
      <c r="C49" s="88"/>
      <c r="D49" s="88"/>
      <c r="E49" s="88"/>
      <c r="F49" s="88"/>
      <c r="G49" s="88"/>
      <c r="H49" s="88"/>
      <c r="I49" s="88"/>
      <c r="J49" s="88"/>
      <c r="K49" s="88"/>
    </row>
    <row r="50" spans="1:11" x14ac:dyDescent="0.2">
      <c r="A50" s="7"/>
      <c r="B50" s="7"/>
      <c r="F50" s="10" t="s">
        <v>69</v>
      </c>
    </row>
    <row r="51" spans="1:11" x14ac:dyDescent="0.2">
      <c r="A51" s="7"/>
      <c r="B51" s="48" t="s">
        <v>138</v>
      </c>
    </row>
    <row r="52" spans="1:11" x14ac:dyDescent="0.2">
      <c r="A52" s="7"/>
      <c r="B52" s="56" t="s">
        <v>16</v>
      </c>
    </row>
    <row r="53" spans="1:11" x14ac:dyDescent="0.2">
      <c r="A53" s="7"/>
      <c r="B53" s="9"/>
    </row>
    <row r="54" spans="1:11" ht="15" x14ac:dyDescent="0.2">
      <c r="A54" s="7"/>
      <c r="B54" s="114" t="s">
        <v>24</v>
      </c>
      <c r="C54" s="114" t="s">
        <v>17</v>
      </c>
      <c r="D54" s="114" t="s">
        <v>25</v>
      </c>
      <c r="E54" s="114"/>
      <c r="F54" s="114"/>
      <c r="G54" s="114"/>
      <c r="H54" s="114"/>
      <c r="I54" s="114"/>
      <c r="J54" s="114"/>
      <c r="K54" s="114"/>
    </row>
    <row r="55" spans="1:11" ht="15" x14ac:dyDescent="0.2">
      <c r="A55" s="7"/>
      <c r="B55" s="114"/>
      <c r="C55" s="114"/>
      <c r="D55" s="114">
        <v>1</v>
      </c>
      <c r="E55" s="114"/>
      <c r="F55" s="114">
        <v>2</v>
      </c>
      <c r="G55" s="114"/>
      <c r="H55" s="114">
        <v>3</v>
      </c>
      <c r="I55" s="114"/>
      <c r="J55" s="114" t="s">
        <v>26</v>
      </c>
      <c r="K55" s="114"/>
    </row>
    <row r="56" spans="1:11" ht="15" x14ac:dyDescent="0.2">
      <c r="A56" s="7"/>
      <c r="B56" s="114"/>
      <c r="C56" s="114"/>
      <c r="D56" s="114" t="s">
        <v>27</v>
      </c>
      <c r="E56" s="114"/>
      <c r="F56" s="114" t="s">
        <v>28</v>
      </c>
      <c r="G56" s="114"/>
      <c r="H56" s="114" t="s">
        <v>29</v>
      </c>
      <c r="I56" s="114"/>
      <c r="J56" s="114" t="s">
        <v>26</v>
      </c>
      <c r="K56" s="114"/>
    </row>
    <row r="57" spans="1:11" ht="45" x14ac:dyDescent="0.2">
      <c r="A57" s="7"/>
      <c r="B57" s="114"/>
      <c r="C57" s="114"/>
      <c r="D57" s="57" t="s">
        <v>30</v>
      </c>
      <c r="E57" s="57" t="s">
        <v>31</v>
      </c>
      <c r="F57" s="57" t="s">
        <v>30</v>
      </c>
      <c r="G57" s="57" t="s">
        <v>31</v>
      </c>
      <c r="H57" s="57" t="s">
        <v>30</v>
      </c>
      <c r="I57" s="57" t="s">
        <v>31</v>
      </c>
      <c r="J57" s="57" t="s">
        <v>30</v>
      </c>
      <c r="K57" s="57" t="s">
        <v>31</v>
      </c>
    </row>
    <row r="58" spans="1:11" ht="15" x14ac:dyDescent="0.2">
      <c r="A58" s="7"/>
      <c r="B58" s="57">
        <v>1</v>
      </c>
      <c r="C58" s="57">
        <v>2</v>
      </c>
      <c r="D58" s="57">
        <v>3</v>
      </c>
      <c r="E58" s="57">
        <v>4</v>
      </c>
      <c r="F58" s="57">
        <v>5</v>
      </c>
      <c r="G58" s="57">
        <v>6</v>
      </c>
      <c r="H58" s="57">
        <v>7</v>
      </c>
      <c r="I58" s="57">
        <v>8</v>
      </c>
      <c r="J58" s="57">
        <v>9</v>
      </c>
      <c r="K58" s="57">
        <v>10</v>
      </c>
    </row>
    <row r="59" spans="1:11" ht="15" x14ac:dyDescent="0.2">
      <c r="A59" s="7"/>
      <c r="B59" s="55">
        <v>1</v>
      </c>
      <c r="C59" s="55" t="s">
        <v>32</v>
      </c>
      <c r="D59" s="4"/>
      <c r="E59" s="4"/>
      <c r="F59" s="4"/>
      <c r="G59" s="4"/>
      <c r="H59" s="4"/>
      <c r="I59" s="4"/>
      <c r="J59" s="4"/>
      <c r="K59" s="4"/>
    </row>
    <row r="60" spans="1:11" ht="15" x14ac:dyDescent="0.2">
      <c r="A60" s="7"/>
      <c r="B60" s="55">
        <v>2</v>
      </c>
      <c r="C60" s="55" t="s">
        <v>33</v>
      </c>
      <c r="D60" s="4"/>
      <c r="E60" s="4"/>
      <c r="F60" s="4"/>
      <c r="G60" s="4"/>
      <c r="H60" s="4"/>
      <c r="I60" s="4"/>
      <c r="J60" s="4"/>
      <c r="K60" s="4"/>
    </row>
    <row r="61" spans="1:11" ht="15" x14ac:dyDescent="0.2">
      <c r="A61" s="7"/>
      <c r="B61" s="55">
        <v>3</v>
      </c>
      <c r="C61" s="55" t="s">
        <v>34</v>
      </c>
      <c r="D61" s="4"/>
      <c r="E61" s="4"/>
      <c r="F61" s="4"/>
      <c r="G61" s="4"/>
      <c r="H61" s="4"/>
      <c r="I61" s="4"/>
      <c r="J61" s="4"/>
      <c r="K61" s="4"/>
    </row>
    <row r="62" spans="1:11" ht="15" x14ac:dyDescent="0.2">
      <c r="A62" s="7"/>
      <c r="B62" s="55" t="s">
        <v>26</v>
      </c>
      <c r="C62" s="55" t="s">
        <v>26</v>
      </c>
      <c r="D62" s="4"/>
      <c r="E62" s="4"/>
      <c r="F62" s="4"/>
      <c r="G62" s="4"/>
      <c r="H62" s="4"/>
      <c r="I62" s="4"/>
      <c r="J62" s="4"/>
      <c r="K62" s="4"/>
    </row>
    <row r="63" spans="1:11" x14ac:dyDescent="0.2">
      <c r="A63" s="7"/>
      <c r="B63" s="9"/>
    </row>
    <row r="64" spans="1:11" x14ac:dyDescent="0.2">
      <c r="A64" s="7"/>
      <c r="B64" s="1"/>
    </row>
    <row r="65" spans="1:11" x14ac:dyDescent="0.2">
      <c r="A65" s="7"/>
      <c r="B65" s="9"/>
    </row>
    <row r="66" spans="1:11" x14ac:dyDescent="0.2">
      <c r="A66" s="7"/>
      <c r="B66" s="2"/>
      <c r="G66" s="7"/>
      <c r="K66" s="7"/>
    </row>
    <row r="67" spans="1:11" x14ac:dyDescent="0.2">
      <c r="A67" s="7"/>
      <c r="B67" s="9"/>
    </row>
    <row r="68" spans="1:11" x14ac:dyDescent="0.2">
      <c r="A68" s="7"/>
      <c r="B68" s="1"/>
      <c r="G68" s="60" t="s">
        <v>35</v>
      </c>
    </row>
    <row r="69" spans="1:11" x14ac:dyDescent="0.2">
      <c r="A69" s="7"/>
      <c r="B69" s="9"/>
    </row>
    <row r="70" spans="1:11" ht="35.25" customHeight="1" x14ac:dyDescent="0.2">
      <c r="A70" s="7"/>
      <c r="B70" s="86" t="s">
        <v>94</v>
      </c>
      <c r="C70" s="86"/>
      <c r="D70" s="86"/>
      <c r="E70" s="86"/>
      <c r="F70" s="86"/>
      <c r="G70" s="86"/>
      <c r="H70" s="5"/>
      <c r="I70" s="5"/>
      <c r="J70" s="5"/>
      <c r="K70" s="5"/>
    </row>
    <row r="71" spans="1:11" ht="15" customHeight="1" x14ac:dyDescent="0.2">
      <c r="A71" s="7"/>
      <c r="B71" s="1"/>
      <c r="D71" s="10" t="s">
        <v>80</v>
      </c>
      <c r="E71" s="10"/>
      <c r="F71" s="10"/>
      <c r="G71" s="10"/>
      <c r="H71" s="7"/>
      <c r="I71" s="7"/>
      <c r="J71" s="7"/>
      <c r="K71" s="7"/>
    </row>
    <row r="72" spans="1:11" x14ac:dyDescent="0.2">
      <c r="A72" s="7"/>
      <c r="B72" s="1"/>
    </row>
    <row r="73" spans="1:11" x14ac:dyDescent="0.2">
      <c r="A73" s="7"/>
      <c r="B73" s="88" t="s">
        <v>142</v>
      </c>
      <c r="C73" s="88"/>
      <c r="D73" s="88"/>
      <c r="E73" s="88"/>
      <c r="F73" s="88"/>
      <c r="G73" s="88"/>
      <c r="H73" s="6"/>
      <c r="I73" s="6"/>
      <c r="J73" s="6"/>
      <c r="K73" s="6"/>
    </row>
    <row r="74" spans="1:11" x14ac:dyDescent="0.2">
      <c r="A74" s="7"/>
      <c r="B74" s="7"/>
      <c r="E74" s="10" t="s">
        <v>72</v>
      </c>
      <c r="F74" s="7"/>
    </row>
    <row r="75" spans="1:11" x14ac:dyDescent="0.2">
      <c r="A75" s="7"/>
      <c r="B75" s="48" t="s">
        <v>138</v>
      </c>
    </row>
    <row r="76" spans="1:11" x14ac:dyDescent="0.2">
      <c r="A76" s="7"/>
      <c r="B76" s="56" t="s">
        <v>16</v>
      </c>
    </row>
    <row r="77" spans="1:11" x14ac:dyDescent="0.2">
      <c r="A77" s="7"/>
      <c r="B77" s="1"/>
    </row>
    <row r="78" spans="1:11" x14ac:dyDescent="0.2">
      <c r="A78" s="7"/>
      <c r="B78" s="9"/>
    </row>
    <row r="79" spans="1:11" x14ac:dyDescent="0.2">
      <c r="A79" s="7"/>
      <c r="B79" s="114" t="s">
        <v>0</v>
      </c>
      <c r="C79" s="114" t="s">
        <v>36</v>
      </c>
      <c r="D79" s="114" t="s">
        <v>37</v>
      </c>
      <c r="E79" s="114" t="s">
        <v>73</v>
      </c>
      <c r="F79" s="114" t="s">
        <v>70</v>
      </c>
      <c r="G79" s="114" t="s">
        <v>74</v>
      </c>
    </row>
    <row r="80" spans="1:11" ht="63" customHeight="1" x14ac:dyDescent="0.2">
      <c r="A80" s="7"/>
      <c r="B80" s="114"/>
      <c r="C80" s="114"/>
      <c r="D80" s="114"/>
      <c r="E80" s="114"/>
      <c r="F80" s="114"/>
      <c r="G80" s="114"/>
    </row>
    <row r="81" spans="1:7" ht="15.75" thickBot="1" x14ac:dyDescent="0.25">
      <c r="A81" s="7"/>
      <c r="B81" s="57">
        <v>1</v>
      </c>
      <c r="C81" s="57">
        <v>2</v>
      </c>
      <c r="D81" s="57">
        <v>3</v>
      </c>
      <c r="E81" s="57">
        <v>4</v>
      </c>
      <c r="F81" s="57">
        <v>5</v>
      </c>
      <c r="G81" s="57">
        <v>6</v>
      </c>
    </row>
    <row r="82" spans="1:7" ht="13.9" customHeight="1" x14ac:dyDescent="0.2">
      <c r="A82" s="7"/>
      <c r="B82" s="92" t="s">
        <v>82</v>
      </c>
      <c r="C82" s="92" t="s">
        <v>113</v>
      </c>
      <c r="D82" s="29" t="s">
        <v>100</v>
      </c>
      <c r="E82" s="49">
        <v>6.782</v>
      </c>
      <c r="F82" s="49">
        <f>E82</f>
        <v>6.782</v>
      </c>
      <c r="G82" s="102">
        <f>K15</f>
        <v>30.305999999999997</v>
      </c>
    </row>
    <row r="83" spans="1:7" ht="13.9" customHeight="1" x14ac:dyDescent="0.2">
      <c r="A83" s="7"/>
      <c r="B83" s="100"/>
      <c r="C83" s="100"/>
      <c r="D83" s="29" t="s">
        <v>101</v>
      </c>
      <c r="E83" s="22">
        <v>2.5910000000000002</v>
      </c>
      <c r="F83" s="22">
        <f t="shared" ref="F83:F102" si="8">E83</f>
        <v>2.5910000000000002</v>
      </c>
      <c r="G83" s="103"/>
    </row>
    <row r="84" spans="1:7" ht="13.9" customHeight="1" x14ac:dyDescent="0.2">
      <c r="A84" s="7"/>
      <c r="B84" s="100"/>
      <c r="C84" s="100"/>
      <c r="D84" s="29" t="s">
        <v>119</v>
      </c>
      <c r="E84" s="22">
        <v>5.0400000000000002E-3</v>
      </c>
      <c r="F84" s="22">
        <f t="shared" si="8"/>
        <v>5.0400000000000002E-3</v>
      </c>
      <c r="G84" s="103"/>
    </row>
    <row r="85" spans="1:7" ht="13.9" customHeight="1" x14ac:dyDescent="0.2">
      <c r="A85" s="7"/>
      <c r="B85" s="100"/>
      <c r="C85" s="100"/>
      <c r="D85" s="30" t="s">
        <v>102</v>
      </c>
      <c r="E85" s="22">
        <v>1.4500000000000001E-2</v>
      </c>
      <c r="F85" s="22">
        <f t="shared" si="8"/>
        <v>1.4500000000000001E-2</v>
      </c>
      <c r="G85" s="103"/>
    </row>
    <row r="86" spans="1:7" ht="13.9" customHeight="1" x14ac:dyDescent="0.2">
      <c r="A86" s="7"/>
      <c r="B86" s="100"/>
      <c r="C86" s="100"/>
      <c r="D86" s="29" t="s">
        <v>129</v>
      </c>
      <c r="E86" s="22">
        <v>6.1400000000000003E-2</v>
      </c>
      <c r="F86" s="22">
        <f t="shared" si="8"/>
        <v>6.1400000000000003E-2</v>
      </c>
      <c r="G86" s="103"/>
    </row>
    <row r="87" spans="1:7" ht="13.9" customHeight="1" x14ac:dyDescent="0.2">
      <c r="A87" s="7"/>
      <c r="B87" s="100"/>
      <c r="C87" s="100"/>
      <c r="D87" s="31" t="s">
        <v>104</v>
      </c>
      <c r="E87" s="22">
        <v>1.4E-2</v>
      </c>
      <c r="F87" s="22">
        <f t="shared" si="8"/>
        <v>1.4E-2</v>
      </c>
      <c r="G87" s="103"/>
    </row>
    <row r="88" spans="1:7" ht="22.5" x14ac:dyDescent="0.2">
      <c r="A88" s="7"/>
      <c r="B88" s="100"/>
      <c r="C88" s="100"/>
      <c r="D88" s="32" t="s">
        <v>103</v>
      </c>
      <c r="E88" s="22">
        <v>4.4999999999999998E-2</v>
      </c>
      <c r="F88" s="22">
        <f t="shared" si="8"/>
        <v>4.4999999999999998E-2</v>
      </c>
      <c r="G88" s="103"/>
    </row>
    <row r="89" spans="1:7" ht="14.45" customHeight="1" thickBot="1" x14ac:dyDescent="0.25">
      <c r="A89" s="7"/>
      <c r="B89" s="101"/>
      <c r="C89" s="101"/>
      <c r="D89" s="31" t="s">
        <v>120</v>
      </c>
      <c r="E89" s="50">
        <v>0.47219</v>
      </c>
      <c r="F89" s="50">
        <f t="shared" si="8"/>
        <v>0.47219</v>
      </c>
      <c r="G89" s="104"/>
    </row>
    <row r="90" spans="1:7" ht="13.9" customHeight="1" x14ac:dyDescent="0.2">
      <c r="A90" s="7"/>
      <c r="B90" s="92" t="s">
        <v>83</v>
      </c>
      <c r="C90" s="92" t="s">
        <v>115</v>
      </c>
      <c r="D90" s="31" t="s">
        <v>101</v>
      </c>
      <c r="E90" s="49">
        <v>1.333</v>
      </c>
      <c r="F90" s="49">
        <f t="shared" si="8"/>
        <v>1.333</v>
      </c>
      <c r="G90" s="105">
        <f>K16</f>
        <v>9.9570000000000007</v>
      </c>
    </row>
    <row r="91" spans="1:7" ht="13.9" customHeight="1" x14ac:dyDescent="0.2">
      <c r="A91" s="7"/>
      <c r="B91" s="100" t="s">
        <v>83</v>
      </c>
      <c r="C91" s="100"/>
      <c r="D91" s="31" t="s">
        <v>130</v>
      </c>
      <c r="E91" s="22">
        <v>0</v>
      </c>
      <c r="F91" s="22">
        <f t="shared" si="8"/>
        <v>0</v>
      </c>
      <c r="G91" s="106"/>
    </row>
    <row r="92" spans="1:7" ht="13.9" hidden="1" customHeight="1" x14ac:dyDescent="0.2">
      <c r="A92" s="7"/>
      <c r="B92" s="100"/>
      <c r="C92" s="100"/>
      <c r="D92" s="31" t="s">
        <v>121</v>
      </c>
      <c r="E92" s="22">
        <v>0</v>
      </c>
      <c r="F92" s="22">
        <f t="shared" si="8"/>
        <v>0</v>
      </c>
      <c r="G92" s="106"/>
    </row>
    <row r="93" spans="1:7" ht="13.9" hidden="1" customHeight="1" x14ac:dyDescent="0.2">
      <c r="A93" s="7"/>
      <c r="B93" s="100"/>
      <c r="C93" s="100"/>
      <c r="D93" s="31" t="s">
        <v>122</v>
      </c>
      <c r="E93" s="34">
        <v>0</v>
      </c>
      <c r="F93" s="34">
        <f t="shared" si="8"/>
        <v>0</v>
      </c>
      <c r="G93" s="106"/>
    </row>
    <row r="94" spans="1:7" ht="14.45" customHeight="1" thickBot="1" x14ac:dyDescent="0.25">
      <c r="A94" s="7"/>
      <c r="B94" s="100" t="s">
        <v>83</v>
      </c>
      <c r="C94" s="100"/>
      <c r="D94" s="31" t="s">
        <v>120</v>
      </c>
      <c r="E94" s="50">
        <v>2.0426299999999999</v>
      </c>
      <c r="F94" s="50">
        <f t="shared" si="8"/>
        <v>2.0426299999999999</v>
      </c>
      <c r="G94" s="107"/>
    </row>
    <row r="95" spans="1:7" ht="13.9" customHeight="1" x14ac:dyDescent="0.2">
      <c r="A95" s="7"/>
      <c r="B95" s="92" t="s">
        <v>84</v>
      </c>
      <c r="C95" s="108" t="s">
        <v>116</v>
      </c>
      <c r="D95" s="33" t="s">
        <v>123</v>
      </c>
      <c r="E95" s="49">
        <v>78.411000000000001</v>
      </c>
      <c r="F95" s="49">
        <f t="shared" si="8"/>
        <v>78.411000000000001</v>
      </c>
      <c r="G95" s="105" t="str">
        <f>K17</f>
        <v>нет свободной мощности</v>
      </c>
    </row>
    <row r="96" spans="1:7" x14ac:dyDescent="0.2">
      <c r="A96" s="7"/>
      <c r="B96" s="100"/>
      <c r="C96" s="108"/>
      <c r="D96" s="33" t="s">
        <v>124</v>
      </c>
      <c r="E96" s="22">
        <v>12.977499999999999</v>
      </c>
      <c r="F96" s="22">
        <f t="shared" si="8"/>
        <v>12.977499999999999</v>
      </c>
      <c r="G96" s="110"/>
    </row>
    <row r="97" spans="1:9" x14ac:dyDescent="0.2">
      <c r="A97" s="7"/>
      <c r="B97" s="100"/>
      <c r="C97" s="108"/>
      <c r="D97" s="33" t="s">
        <v>125</v>
      </c>
      <c r="E97" s="22">
        <v>1.3199999999999998</v>
      </c>
      <c r="F97" s="22">
        <f t="shared" si="8"/>
        <v>1.3199999999999998</v>
      </c>
      <c r="G97" s="110"/>
    </row>
    <row r="98" spans="1:9" ht="13.9" customHeight="1" x14ac:dyDescent="0.2">
      <c r="A98" s="7"/>
      <c r="B98" s="100"/>
      <c r="C98" s="109"/>
      <c r="D98" s="31" t="s">
        <v>126</v>
      </c>
      <c r="E98" s="22">
        <v>2.16</v>
      </c>
      <c r="F98" s="22">
        <f t="shared" si="8"/>
        <v>2.16</v>
      </c>
      <c r="G98" s="110"/>
    </row>
    <row r="99" spans="1:9" ht="13.9" customHeight="1" x14ac:dyDescent="0.2">
      <c r="A99" s="7"/>
      <c r="B99" s="100"/>
      <c r="C99" s="109"/>
      <c r="D99" s="31" t="s">
        <v>127</v>
      </c>
      <c r="E99" s="22">
        <v>0</v>
      </c>
      <c r="F99" s="22">
        <f t="shared" si="8"/>
        <v>0</v>
      </c>
      <c r="G99" s="110"/>
    </row>
    <row r="100" spans="1:9" ht="13.9" customHeight="1" thickBot="1" x14ac:dyDescent="0.25">
      <c r="A100" s="7"/>
      <c r="B100" s="100"/>
      <c r="C100" s="109"/>
      <c r="D100" s="31" t="s">
        <v>120</v>
      </c>
      <c r="E100" s="50">
        <v>0.47000000000000003</v>
      </c>
      <c r="F100" s="50">
        <f t="shared" si="8"/>
        <v>0.47000000000000003</v>
      </c>
      <c r="G100" s="110"/>
    </row>
    <row r="101" spans="1:9" ht="13.9" customHeight="1" x14ac:dyDescent="0.2">
      <c r="A101" s="7"/>
      <c r="B101" s="93"/>
      <c r="C101" s="108" t="s">
        <v>115</v>
      </c>
      <c r="D101" s="33" t="s">
        <v>123</v>
      </c>
      <c r="E101" s="51">
        <v>77.814999999999998</v>
      </c>
      <c r="F101" s="51">
        <f t="shared" si="8"/>
        <v>77.814999999999998</v>
      </c>
      <c r="G101" s="110"/>
    </row>
    <row r="102" spans="1:9" ht="13.9" customHeight="1" x14ac:dyDescent="0.2">
      <c r="A102" s="7"/>
      <c r="B102" s="94"/>
      <c r="C102" s="112"/>
      <c r="D102" s="33" t="s">
        <v>124</v>
      </c>
      <c r="E102" s="35">
        <v>15.5662</v>
      </c>
      <c r="F102" s="35">
        <f t="shared" si="8"/>
        <v>15.5662</v>
      </c>
      <c r="G102" s="111"/>
    </row>
    <row r="103" spans="1:9" ht="13.9" customHeight="1" x14ac:dyDescent="0.2">
      <c r="A103" s="7"/>
      <c r="B103" s="65" t="s">
        <v>38</v>
      </c>
      <c r="C103" s="66" t="s">
        <v>139</v>
      </c>
      <c r="D103" s="67" t="s">
        <v>139</v>
      </c>
      <c r="E103" s="68">
        <f>SUM(E82:E102)</f>
        <v>202.08045999999999</v>
      </c>
      <c r="F103" s="68">
        <f>SUM(F82:F102)</f>
        <v>202.08045999999999</v>
      </c>
      <c r="G103" s="65" t="s">
        <v>139</v>
      </c>
      <c r="I103" s="63"/>
    </row>
    <row r="104" spans="1:9" ht="13.9" customHeight="1" x14ac:dyDescent="0.25">
      <c r="A104" s="7"/>
      <c r="B104" s="39"/>
      <c r="C104" s="40"/>
      <c r="D104" s="41"/>
      <c r="E104" s="42"/>
      <c r="F104" s="42"/>
      <c r="G104" s="43"/>
      <c r="I104" s="60"/>
    </row>
    <row r="105" spans="1:9" x14ac:dyDescent="0.2">
      <c r="A105" s="7"/>
      <c r="B105" s="1"/>
      <c r="I105" s="60" t="s">
        <v>39</v>
      </c>
    </row>
    <row r="106" spans="1:9" x14ac:dyDescent="0.2">
      <c r="A106" s="7"/>
      <c r="B106" s="9"/>
    </row>
    <row r="107" spans="1:9" ht="38.25" customHeight="1" x14ac:dyDescent="0.2">
      <c r="A107" s="7"/>
      <c r="B107" s="113" t="s">
        <v>40</v>
      </c>
      <c r="C107" s="113"/>
      <c r="D107" s="113"/>
      <c r="E107" s="113"/>
      <c r="F107" s="113"/>
      <c r="G107" s="113"/>
      <c r="H107" s="113"/>
      <c r="I107" s="113"/>
    </row>
    <row r="108" spans="1:9" x14ac:dyDescent="0.2">
      <c r="A108" s="7"/>
      <c r="B108" s="9"/>
    </row>
    <row r="109" spans="1:9" x14ac:dyDescent="0.2">
      <c r="A109" s="7"/>
      <c r="B109" s="1"/>
    </row>
    <row r="110" spans="1:9" x14ac:dyDescent="0.2">
      <c r="A110" s="7"/>
      <c r="B110" s="9"/>
    </row>
    <row r="111" spans="1:9" ht="91.5" customHeight="1" x14ac:dyDescent="0.2">
      <c r="A111" s="7"/>
      <c r="B111" s="57" t="s">
        <v>41</v>
      </c>
      <c r="C111" s="57" t="s">
        <v>42</v>
      </c>
      <c r="D111" s="57" t="s">
        <v>43</v>
      </c>
      <c r="E111" s="57" t="s">
        <v>44</v>
      </c>
      <c r="F111" s="57" t="s">
        <v>45</v>
      </c>
      <c r="G111" s="57" t="s">
        <v>46</v>
      </c>
      <c r="H111" s="57" t="s">
        <v>47</v>
      </c>
      <c r="I111" s="57" t="s">
        <v>48</v>
      </c>
    </row>
    <row r="112" spans="1:9" ht="15" x14ac:dyDescent="0.2">
      <c r="A112" s="7"/>
      <c r="B112" s="57">
        <v>1</v>
      </c>
      <c r="C112" s="57">
        <v>2</v>
      </c>
      <c r="D112" s="57">
        <v>3</v>
      </c>
      <c r="E112" s="57">
        <v>4</v>
      </c>
      <c r="F112" s="57">
        <v>5</v>
      </c>
      <c r="G112" s="57">
        <v>6</v>
      </c>
      <c r="H112" s="57">
        <v>7</v>
      </c>
      <c r="I112" s="57">
        <v>8</v>
      </c>
    </row>
    <row r="113" spans="1:11" ht="28.5" customHeight="1" x14ac:dyDescent="0.2">
      <c r="A113" s="7"/>
      <c r="B113" s="83" t="s">
        <v>105</v>
      </c>
      <c r="C113" s="4" t="s">
        <v>91</v>
      </c>
      <c r="D113" s="25">
        <v>80</v>
      </c>
      <c r="E113" s="25">
        <v>20</v>
      </c>
      <c r="F113" s="25"/>
      <c r="G113" s="25">
        <f>D113-E113</f>
        <v>60</v>
      </c>
      <c r="H113" s="4"/>
      <c r="I113" s="4"/>
    </row>
    <row r="114" spans="1:11" x14ac:dyDescent="0.2">
      <c r="A114" s="7"/>
      <c r="B114" s="85"/>
      <c r="C114" s="4" t="s">
        <v>92</v>
      </c>
      <c r="D114" s="25">
        <v>9</v>
      </c>
      <c r="E114" s="25">
        <v>1.5</v>
      </c>
      <c r="F114" s="25"/>
      <c r="G114" s="25">
        <f t="shared" ref="G114:G120" si="9">D114-E114</f>
        <v>7.5</v>
      </c>
      <c r="H114" s="4"/>
      <c r="I114" s="4"/>
    </row>
    <row r="115" spans="1:11" ht="28.5" customHeight="1" x14ac:dyDescent="0.2">
      <c r="A115" s="7"/>
      <c r="B115" s="83" t="s">
        <v>106</v>
      </c>
      <c r="C115" s="4" t="s">
        <v>107</v>
      </c>
      <c r="D115" s="25">
        <v>5</v>
      </c>
      <c r="E115" s="25">
        <v>0.4</v>
      </c>
      <c r="F115" s="25"/>
      <c r="G115" s="25">
        <f t="shared" si="9"/>
        <v>4.5999999999999996</v>
      </c>
      <c r="H115" s="4"/>
      <c r="I115" s="4"/>
    </row>
    <row r="116" spans="1:11" x14ac:dyDescent="0.2">
      <c r="A116" s="7"/>
      <c r="B116" s="84"/>
      <c r="C116" s="4" t="s">
        <v>108</v>
      </c>
      <c r="D116" s="25">
        <v>40</v>
      </c>
      <c r="E116" s="25">
        <v>0.6</v>
      </c>
      <c r="F116" s="25"/>
      <c r="G116" s="25">
        <f t="shared" si="9"/>
        <v>39.4</v>
      </c>
      <c r="H116" s="4"/>
      <c r="I116" s="4"/>
    </row>
    <row r="117" spans="1:11" ht="28.5" x14ac:dyDescent="0.2">
      <c r="A117" s="7"/>
      <c r="B117" s="84"/>
      <c r="C117" s="4" t="s">
        <v>109</v>
      </c>
      <c r="D117" s="25">
        <v>4.8</v>
      </c>
      <c r="E117" s="25">
        <v>0.3</v>
      </c>
      <c r="F117" s="25"/>
      <c r="G117" s="25">
        <f t="shared" si="9"/>
        <v>4.5</v>
      </c>
      <c r="H117" s="4"/>
      <c r="I117" s="4"/>
    </row>
    <row r="118" spans="1:11" ht="28.5" x14ac:dyDescent="0.2">
      <c r="A118" s="7"/>
      <c r="B118" s="84"/>
      <c r="C118" s="4" t="s">
        <v>112</v>
      </c>
      <c r="D118" s="25">
        <v>15</v>
      </c>
      <c r="E118" s="25">
        <v>0.4</v>
      </c>
      <c r="F118" s="25"/>
      <c r="G118" s="25">
        <f t="shared" si="9"/>
        <v>14.6</v>
      </c>
      <c r="H118" s="4"/>
      <c r="I118" s="4"/>
    </row>
    <row r="119" spans="1:11" x14ac:dyDescent="0.2">
      <c r="A119" s="7"/>
      <c r="B119" s="84"/>
      <c r="C119" s="4" t="s">
        <v>110</v>
      </c>
      <c r="D119" s="25">
        <v>150</v>
      </c>
      <c r="E119" s="25">
        <v>13</v>
      </c>
      <c r="F119" s="25"/>
      <c r="G119" s="25">
        <f t="shared" si="9"/>
        <v>137</v>
      </c>
      <c r="H119" s="4"/>
      <c r="I119" s="4"/>
    </row>
    <row r="120" spans="1:11" x14ac:dyDescent="0.2">
      <c r="A120" s="7"/>
      <c r="B120" s="85"/>
      <c r="C120" s="4" t="s">
        <v>111</v>
      </c>
      <c r="D120" s="25">
        <v>160</v>
      </c>
      <c r="E120" s="25">
        <v>106</v>
      </c>
      <c r="F120" s="25"/>
      <c r="G120" s="25">
        <f t="shared" si="9"/>
        <v>54</v>
      </c>
      <c r="H120" s="4"/>
      <c r="I120" s="4"/>
    </row>
    <row r="121" spans="1:11" x14ac:dyDescent="0.2">
      <c r="A121" s="7"/>
      <c r="B121" s="9"/>
    </row>
    <row r="122" spans="1:11" x14ac:dyDescent="0.2">
      <c r="A122" s="7"/>
      <c r="B122" s="1"/>
    </row>
    <row r="123" spans="1:11" x14ac:dyDescent="0.2">
      <c r="A123" s="7"/>
      <c r="B123" s="9"/>
      <c r="H123" s="60" t="s">
        <v>49</v>
      </c>
    </row>
    <row r="124" spans="1:11" x14ac:dyDescent="0.2">
      <c r="A124" s="7"/>
      <c r="B124" s="9"/>
      <c r="H124" s="60"/>
    </row>
    <row r="125" spans="1:11" ht="39.75" customHeight="1" x14ac:dyDescent="0.2">
      <c r="A125" s="7"/>
      <c r="B125" s="86" t="s">
        <v>95</v>
      </c>
      <c r="C125" s="86"/>
      <c r="D125" s="86"/>
      <c r="E125" s="86"/>
      <c r="F125" s="86"/>
      <c r="G125" s="86"/>
      <c r="H125" s="5"/>
      <c r="I125" s="5"/>
      <c r="J125" s="5"/>
      <c r="K125" s="5"/>
    </row>
    <row r="126" spans="1:11" x14ac:dyDescent="0.2">
      <c r="A126" s="7"/>
      <c r="B126" s="1"/>
      <c r="C126" s="87" t="s">
        <v>15</v>
      </c>
      <c r="D126" s="87"/>
      <c r="E126" s="87"/>
      <c r="F126" s="87"/>
      <c r="G126" s="10"/>
      <c r="H126" s="7"/>
      <c r="I126" s="7"/>
      <c r="J126" s="7"/>
      <c r="K126" s="7"/>
    </row>
    <row r="127" spans="1:11" x14ac:dyDescent="0.2">
      <c r="A127" s="7"/>
      <c r="B127" s="1"/>
    </row>
    <row r="128" spans="1:11" x14ac:dyDescent="0.2">
      <c r="A128" s="7"/>
      <c r="B128" s="88" t="s">
        <v>143</v>
      </c>
      <c r="C128" s="88"/>
      <c r="D128" s="88"/>
      <c r="E128" s="88"/>
      <c r="F128" s="88"/>
      <c r="G128" s="88"/>
      <c r="H128" s="6"/>
      <c r="I128" s="6"/>
      <c r="J128" s="6"/>
      <c r="K128" s="6"/>
    </row>
    <row r="129" spans="1:14" x14ac:dyDescent="0.2">
      <c r="A129" s="7"/>
      <c r="B129" s="7"/>
      <c r="E129" s="10" t="s">
        <v>72</v>
      </c>
      <c r="F129" s="7"/>
    </row>
    <row r="130" spans="1:14" x14ac:dyDescent="0.2">
      <c r="A130" s="7"/>
      <c r="B130" s="48" t="s">
        <v>138</v>
      </c>
    </row>
    <row r="131" spans="1:14" x14ac:dyDescent="0.2">
      <c r="A131" s="7"/>
      <c r="B131" s="56" t="s">
        <v>16</v>
      </c>
    </row>
    <row r="132" spans="1:14" x14ac:dyDescent="0.2">
      <c r="A132" s="7"/>
      <c r="B132" s="1"/>
    </row>
    <row r="133" spans="1:14" x14ac:dyDescent="0.2">
      <c r="A133" s="7"/>
      <c r="B133" s="9"/>
    </row>
    <row r="134" spans="1:14" ht="103.5" customHeight="1" x14ac:dyDescent="0.2">
      <c r="A134" s="7"/>
      <c r="B134" s="57" t="s">
        <v>75</v>
      </c>
      <c r="C134" s="57" t="s">
        <v>50</v>
      </c>
      <c r="D134" s="57" t="s">
        <v>51</v>
      </c>
      <c r="E134" s="57" t="s">
        <v>52</v>
      </c>
      <c r="F134" s="57" t="s">
        <v>71</v>
      </c>
      <c r="G134" s="57" t="s">
        <v>70</v>
      </c>
      <c r="H134" s="57" t="s">
        <v>78</v>
      </c>
    </row>
    <row r="135" spans="1:14" ht="15" x14ac:dyDescent="0.2">
      <c r="A135" s="7"/>
      <c r="B135" s="57">
        <v>1</v>
      </c>
      <c r="C135" s="57">
        <v>2</v>
      </c>
      <c r="D135" s="57">
        <v>3</v>
      </c>
      <c r="E135" s="57">
        <v>4</v>
      </c>
      <c r="F135" s="57">
        <v>5</v>
      </c>
      <c r="G135" s="57">
        <v>6</v>
      </c>
      <c r="H135" s="57">
        <v>7</v>
      </c>
    </row>
    <row r="136" spans="1:14" ht="15" x14ac:dyDescent="0.2">
      <c r="A136" s="7"/>
      <c r="B136" s="89" t="s">
        <v>96</v>
      </c>
      <c r="C136" s="92" t="s">
        <v>98</v>
      </c>
      <c r="D136" s="19" t="s">
        <v>100</v>
      </c>
      <c r="E136" s="20">
        <v>2</v>
      </c>
      <c r="F136" s="52">
        <v>6.782</v>
      </c>
      <c r="G136" s="52">
        <f>F136</f>
        <v>6.782</v>
      </c>
      <c r="H136" s="95">
        <f>N137</f>
        <v>32.986766666666668</v>
      </c>
      <c r="I136" s="21"/>
      <c r="J136" s="21"/>
      <c r="K136" s="21"/>
      <c r="L136" s="21"/>
      <c r="M136" s="8">
        <v>483.5</v>
      </c>
      <c r="N136" s="23">
        <f>G136+G137+G138+G139+G140+G141</f>
        <v>7.3048999999999999</v>
      </c>
    </row>
    <row r="137" spans="1:14" ht="15" x14ac:dyDescent="0.2">
      <c r="A137" s="7"/>
      <c r="B137" s="90"/>
      <c r="C137" s="93"/>
      <c r="D137" s="19" t="s">
        <v>101</v>
      </c>
      <c r="E137" s="20">
        <v>4</v>
      </c>
      <c r="F137" s="22">
        <v>0.38800000000000001</v>
      </c>
      <c r="G137" s="52">
        <f t="shared" ref="G137:G141" si="10">F137</f>
        <v>0.38800000000000001</v>
      </c>
      <c r="H137" s="96"/>
      <c r="I137" s="21"/>
      <c r="J137" s="21"/>
      <c r="K137" s="21"/>
      <c r="L137" s="21"/>
      <c r="M137" s="8">
        <f>M136/12</f>
        <v>40.291666666666664</v>
      </c>
      <c r="N137" s="24">
        <f>M137-N136</f>
        <v>32.986766666666668</v>
      </c>
    </row>
    <row r="138" spans="1:14" ht="22.5" x14ac:dyDescent="0.2">
      <c r="A138" s="7"/>
      <c r="B138" s="90"/>
      <c r="C138" s="93"/>
      <c r="D138" s="19" t="s">
        <v>102</v>
      </c>
      <c r="E138" s="20">
        <v>6</v>
      </c>
      <c r="F138" s="22">
        <v>1.4500000000000001E-2</v>
      </c>
      <c r="G138" s="52">
        <f t="shared" si="10"/>
        <v>1.4500000000000001E-2</v>
      </c>
      <c r="H138" s="96"/>
      <c r="I138" s="21"/>
      <c r="J138" s="21"/>
      <c r="K138" s="21"/>
      <c r="L138" s="21"/>
    </row>
    <row r="139" spans="1:14" ht="22.5" x14ac:dyDescent="0.2">
      <c r="A139" s="7"/>
      <c r="B139" s="90"/>
      <c r="C139" s="93"/>
      <c r="D139" s="19" t="s">
        <v>103</v>
      </c>
      <c r="E139" s="20">
        <v>5</v>
      </c>
      <c r="F139" s="22">
        <v>4.4999999999999998E-2</v>
      </c>
      <c r="G139" s="52">
        <f t="shared" si="10"/>
        <v>4.4999999999999998E-2</v>
      </c>
      <c r="H139" s="96"/>
      <c r="I139" s="21"/>
      <c r="J139" s="21"/>
      <c r="K139" s="21"/>
      <c r="L139" s="21"/>
    </row>
    <row r="140" spans="1:14" ht="15" x14ac:dyDescent="0.2">
      <c r="A140" s="7"/>
      <c r="B140" s="90"/>
      <c r="C140" s="93"/>
      <c r="D140" s="19" t="s">
        <v>129</v>
      </c>
      <c r="E140" s="20">
        <v>5</v>
      </c>
      <c r="F140" s="22">
        <v>6.1400000000000003E-2</v>
      </c>
      <c r="G140" s="52">
        <f t="shared" si="10"/>
        <v>6.1400000000000003E-2</v>
      </c>
      <c r="H140" s="96"/>
      <c r="I140" s="21"/>
      <c r="J140" s="21"/>
      <c r="K140" s="21"/>
      <c r="L140" s="21"/>
    </row>
    <row r="141" spans="1:14" ht="15" x14ac:dyDescent="0.2">
      <c r="A141" s="7"/>
      <c r="B141" s="91"/>
      <c r="C141" s="94"/>
      <c r="D141" s="19" t="s">
        <v>104</v>
      </c>
      <c r="E141" s="20">
        <v>5</v>
      </c>
      <c r="F141" s="22">
        <v>1.4E-2</v>
      </c>
      <c r="G141" s="52">
        <f t="shared" si="10"/>
        <v>1.4E-2</v>
      </c>
      <c r="H141" s="97"/>
      <c r="M141" s="8">
        <v>160</v>
      </c>
      <c r="N141" s="23">
        <f>G142</f>
        <v>0</v>
      </c>
    </row>
    <row r="142" spans="1:14" ht="31.15" customHeight="1" x14ac:dyDescent="0.2">
      <c r="A142" s="7"/>
      <c r="B142" s="18" t="s">
        <v>97</v>
      </c>
      <c r="C142" s="62" t="s">
        <v>99</v>
      </c>
      <c r="D142" s="62" t="s">
        <v>130</v>
      </c>
      <c r="E142" s="38">
        <v>3</v>
      </c>
      <c r="F142" s="22">
        <v>0</v>
      </c>
      <c r="G142" s="52">
        <v>0</v>
      </c>
      <c r="H142" s="54">
        <f>N142</f>
        <v>13.333333333333334</v>
      </c>
      <c r="M142" s="8">
        <f>M141/12</f>
        <v>13.333333333333334</v>
      </c>
      <c r="N142" s="24">
        <f>M142-N141</f>
        <v>13.333333333333334</v>
      </c>
    </row>
    <row r="143" spans="1:14" ht="15" x14ac:dyDescent="0.2">
      <c r="A143" s="7"/>
      <c r="B143" s="65" t="s">
        <v>1</v>
      </c>
      <c r="C143" s="25" t="s">
        <v>139</v>
      </c>
      <c r="D143" s="25" t="s">
        <v>139</v>
      </c>
      <c r="E143" s="25" t="s">
        <v>139</v>
      </c>
      <c r="F143" s="69">
        <f>SUM(F136:F142)</f>
        <v>7.3048999999999999</v>
      </c>
      <c r="G143" s="69">
        <f>SUM(G136:G142)</f>
        <v>7.3048999999999999</v>
      </c>
      <c r="H143" s="25" t="s">
        <v>139</v>
      </c>
    </row>
    <row r="144" spans="1:14" x14ac:dyDescent="0.2">
      <c r="A144" s="7"/>
      <c r="B144" s="9"/>
    </row>
    <row r="145" spans="1:14" x14ac:dyDescent="0.2">
      <c r="A145" s="7"/>
      <c r="B145" s="2"/>
    </row>
    <row r="146" spans="1:14" x14ac:dyDescent="0.2">
      <c r="A146" s="7"/>
      <c r="B146" s="9"/>
      <c r="D146" s="7"/>
      <c r="E146" s="60" t="s">
        <v>53</v>
      </c>
    </row>
    <row r="147" spans="1:14" x14ac:dyDescent="0.2">
      <c r="A147" s="7"/>
      <c r="B147" s="1"/>
    </row>
    <row r="148" spans="1:14" x14ac:dyDescent="0.2">
      <c r="A148" s="7"/>
      <c r="B148" s="9"/>
      <c r="F148" s="26"/>
      <c r="G148" s="26"/>
      <c r="H148" s="26"/>
      <c r="I148" s="26"/>
    </row>
    <row r="149" spans="1:14" ht="48.75" customHeight="1" x14ac:dyDescent="0.2">
      <c r="A149" s="7"/>
      <c r="B149" s="86" t="s">
        <v>54</v>
      </c>
      <c r="C149" s="86"/>
      <c r="D149" s="86"/>
      <c r="E149" s="86"/>
      <c r="F149" s="26"/>
      <c r="G149" s="26"/>
      <c r="H149" s="26"/>
      <c r="I149" s="26"/>
    </row>
    <row r="150" spans="1:14" ht="25.5" customHeight="1" x14ac:dyDescent="0.2">
      <c r="A150" s="7"/>
      <c r="B150" s="98" t="s">
        <v>144</v>
      </c>
      <c r="C150" s="98"/>
      <c r="D150" s="98"/>
      <c r="E150" s="98"/>
      <c r="F150" s="26"/>
      <c r="G150" s="26"/>
      <c r="H150" s="26"/>
      <c r="I150" s="26"/>
    </row>
    <row r="151" spans="1:14" x14ac:dyDescent="0.2">
      <c r="A151" s="7"/>
      <c r="B151" s="99" t="s">
        <v>15</v>
      </c>
      <c r="C151" s="99"/>
      <c r="D151" s="99"/>
      <c r="E151" s="99"/>
      <c r="F151" s="26"/>
      <c r="G151" s="26"/>
      <c r="H151" s="26"/>
      <c r="I151" s="26"/>
    </row>
    <row r="152" spans="1:14" x14ac:dyDescent="0.2">
      <c r="A152" s="7"/>
      <c r="B152" s="9"/>
      <c r="F152" s="26"/>
      <c r="G152" s="26"/>
      <c r="H152" s="26"/>
      <c r="I152" s="26"/>
    </row>
    <row r="153" spans="1:14" x14ac:dyDescent="0.2">
      <c r="A153" s="7"/>
      <c r="B153" s="1"/>
      <c r="F153" s="26"/>
      <c r="G153" s="26"/>
      <c r="H153" s="26"/>
      <c r="I153" s="26"/>
      <c r="J153" s="26"/>
      <c r="K153" s="26"/>
      <c r="L153" s="26"/>
      <c r="M153" s="82" t="s">
        <v>131</v>
      </c>
      <c r="N153" s="82"/>
    </row>
    <row r="154" spans="1:14" x14ac:dyDescent="0.2">
      <c r="A154" s="7"/>
      <c r="B154" s="9"/>
      <c r="F154" s="26"/>
      <c r="G154" s="26"/>
      <c r="H154" s="26"/>
      <c r="I154" s="26"/>
      <c r="J154" s="26"/>
      <c r="K154" s="26"/>
      <c r="L154" s="26"/>
      <c r="M154" s="58">
        <v>8.2970000000000006</v>
      </c>
      <c r="N154" s="58">
        <v>8.2970000000000006</v>
      </c>
    </row>
    <row r="155" spans="1:14" ht="14.25" customHeight="1" x14ac:dyDescent="0.2">
      <c r="A155" s="7"/>
      <c r="B155" s="76" t="s">
        <v>55</v>
      </c>
      <c r="C155" s="77"/>
      <c r="D155" s="80" t="s">
        <v>76</v>
      </c>
      <c r="E155" s="80" t="s">
        <v>77</v>
      </c>
      <c r="F155" s="26"/>
      <c r="G155" s="26"/>
      <c r="H155" s="26"/>
      <c r="I155" s="26"/>
      <c r="J155" s="26"/>
      <c r="K155" s="26"/>
      <c r="L155" s="26"/>
      <c r="M155" s="46"/>
      <c r="N155" s="46"/>
    </row>
    <row r="156" spans="1:14" ht="53.25" customHeight="1" x14ac:dyDescent="0.2">
      <c r="A156" s="7"/>
      <c r="B156" s="78"/>
      <c r="C156" s="79"/>
      <c r="D156" s="81"/>
      <c r="E156" s="81"/>
      <c r="F156" s="26"/>
      <c r="G156" s="26"/>
      <c r="H156" s="26"/>
      <c r="I156" s="26"/>
      <c r="J156" s="26"/>
      <c r="K156" s="26"/>
      <c r="L156" s="26"/>
      <c r="M156" s="82" t="s">
        <v>132</v>
      </c>
      <c r="N156" s="82"/>
    </row>
    <row r="157" spans="1:14" ht="15" x14ac:dyDescent="0.2">
      <c r="A157" s="7"/>
      <c r="B157" s="74">
        <v>1</v>
      </c>
      <c r="C157" s="75"/>
      <c r="D157" s="64">
        <v>2</v>
      </c>
      <c r="E157" s="64">
        <v>3</v>
      </c>
      <c r="F157" s="26"/>
      <c r="G157" s="26"/>
      <c r="H157" s="26"/>
      <c r="I157" s="26"/>
      <c r="J157" s="26"/>
      <c r="K157" s="26"/>
      <c r="L157" s="26"/>
      <c r="M157" s="58">
        <v>2.863</v>
      </c>
      <c r="N157" s="58">
        <v>2.863</v>
      </c>
    </row>
    <row r="158" spans="1:14" ht="15" customHeight="1" x14ac:dyDescent="0.2">
      <c r="A158" s="7"/>
      <c r="B158" s="70" t="s">
        <v>56</v>
      </c>
      <c r="C158" s="71"/>
      <c r="D158" s="37">
        <v>0</v>
      </c>
      <c r="E158" s="37">
        <v>0</v>
      </c>
      <c r="F158" s="26"/>
      <c r="G158" s="26"/>
      <c r="H158" s="26"/>
      <c r="I158" s="26"/>
      <c r="J158" s="26"/>
      <c r="K158" s="26"/>
      <c r="L158" s="27"/>
      <c r="M158" s="58">
        <v>1.1950000000000001</v>
      </c>
      <c r="N158" s="58">
        <v>1.1950000000000001</v>
      </c>
    </row>
    <row r="159" spans="1:14" ht="15" x14ac:dyDescent="0.2">
      <c r="A159" s="7"/>
      <c r="B159" s="70" t="s">
        <v>57</v>
      </c>
      <c r="C159" s="71"/>
      <c r="D159" s="37">
        <v>0</v>
      </c>
      <c r="E159" s="37">
        <v>0</v>
      </c>
      <c r="F159" s="26"/>
      <c r="G159" s="26"/>
      <c r="H159" s="26"/>
      <c r="I159" s="26"/>
      <c r="J159" s="26"/>
      <c r="K159" s="26"/>
      <c r="L159" s="27"/>
      <c r="M159" s="45">
        <f>SUM(M157:M158)</f>
        <v>4.0579999999999998</v>
      </c>
      <c r="N159" s="45">
        <f>SUM(N157:N158)</f>
        <v>4.0579999999999998</v>
      </c>
    </row>
    <row r="160" spans="1:14" ht="15" x14ac:dyDescent="0.2">
      <c r="A160" s="7"/>
      <c r="B160" s="70" t="s">
        <v>58</v>
      </c>
      <c r="C160" s="71"/>
      <c r="D160" s="44">
        <f>F136</f>
        <v>6.782</v>
      </c>
      <c r="E160" s="44">
        <f>G136</f>
        <v>6.782</v>
      </c>
      <c r="F160" s="26"/>
      <c r="G160" s="26"/>
      <c r="H160" s="26"/>
      <c r="I160" s="26"/>
      <c r="J160" s="26"/>
      <c r="K160" s="26"/>
      <c r="L160" s="26"/>
      <c r="M160" s="46"/>
      <c r="N160" s="46"/>
    </row>
    <row r="161" spans="1:14" ht="15" x14ac:dyDescent="0.2">
      <c r="A161" s="7"/>
      <c r="B161" s="70" t="s">
        <v>59</v>
      </c>
      <c r="C161" s="71"/>
      <c r="D161" s="44">
        <f>F142</f>
        <v>0</v>
      </c>
      <c r="E161" s="44">
        <f>G142</f>
        <v>0</v>
      </c>
      <c r="F161" s="26"/>
      <c r="G161" s="26"/>
      <c r="H161" s="26"/>
      <c r="I161" s="26"/>
      <c r="J161" s="26"/>
      <c r="K161" s="26"/>
      <c r="L161" s="26"/>
      <c r="M161" s="46"/>
      <c r="N161" s="46"/>
    </row>
    <row r="162" spans="1:14" ht="15" x14ac:dyDescent="0.2">
      <c r="A162" s="7"/>
      <c r="B162" s="70" t="s">
        <v>60</v>
      </c>
      <c r="C162" s="71"/>
      <c r="D162" s="44">
        <f>F137</f>
        <v>0.38800000000000001</v>
      </c>
      <c r="E162" s="44">
        <f>G137</f>
        <v>0.38800000000000001</v>
      </c>
      <c r="F162" s="26"/>
      <c r="G162" s="26"/>
      <c r="H162" s="26"/>
      <c r="I162" s="26"/>
      <c r="J162" s="26"/>
      <c r="K162" s="26"/>
      <c r="L162" s="36"/>
      <c r="M162" s="72" t="s">
        <v>133</v>
      </c>
      <c r="N162" s="73"/>
    </row>
    <row r="163" spans="1:14" ht="15" x14ac:dyDescent="0.2">
      <c r="A163" s="7"/>
      <c r="B163" s="70" t="s">
        <v>61</v>
      </c>
      <c r="C163" s="71"/>
      <c r="D163" s="44">
        <f>F139+F141+F140</f>
        <v>0.12040000000000001</v>
      </c>
      <c r="E163" s="44">
        <f>G139+G140+G141</f>
        <v>0.12039999999999999</v>
      </c>
      <c r="F163" s="26"/>
      <c r="G163" s="26"/>
      <c r="H163" s="26"/>
      <c r="I163" s="26"/>
      <c r="J163" s="26"/>
      <c r="K163" s="26"/>
      <c r="L163" s="53" t="s">
        <v>134</v>
      </c>
      <c r="M163" s="47">
        <v>1.0999999999999999E-2</v>
      </c>
      <c r="N163" s="47">
        <v>1.0999999999999999E-2</v>
      </c>
    </row>
    <row r="164" spans="1:14" ht="15" x14ac:dyDescent="0.2">
      <c r="A164" s="7"/>
      <c r="B164" s="70" t="s">
        <v>62</v>
      </c>
      <c r="C164" s="71"/>
      <c r="D164" s="44">
        <f>F138</f>
        <v>1.4500000000000001E-2</v>
      </c>
      <c r="E164" s="44">
        <f>G138</f>
        <v>1.4500000000000001E-2</v>
      </c>
      <c r="F164" s="26"/>
      <c r="G164" s="26"/>
      <c r="H164" s="26"/>
      <c r="I164" s="26"/>
      <c r="J164" s="26"/>
      <c r="K164" s="26"/>
      <c r="L164" s="53" t="s">
        <v>135</v>
      </c>
      <c r="M164" s="47">
        <v>2.5000000000000001E-2</v>
      </c>
      <c r="N164" s="47">
        <v>2.5000000000000001E-2</v>
      </c>
    </row>
    <row r="165" spans="1:14" ht="15" x14ac:dyDescent="0.2">
      <c r="A165" s="7"/>
      <c r="B165" s="70" t="s">
        <v>63</v>
      </c>
      <c r="C165" s="71"/>
      <c r="D165" s="37">
        <v>0</v>
      </c>
      <c r="E165" s="37">
        <v>0</v>
      </c>
      <c r="F165" s="26"/>
      <c r="G165" s="26"/>
      <c r="H165" s="26"/>
      <c r="I165" s="26"/>
      <c r="J165" s="26"/>
      <c r="K165" s="26"/>
      <c r="L165" s="53" t="s">
        <v>136</v>
      </c>
      <c r="M165" s="47">
        <v>7.0000000000000007E-2</v>
      </c>
      <c r="N165" s="47">
        <v>7.0000000000000007E-2</v>
      </c>
    </row>
    <row r="166" spans="1:14" ht="15" customHeight="1" x14ac:dyDescent="0.2">
      <c r="A166" s="7"/>
      <c r="B166" s="70" t="s">
        <v>64</v>
      </c>
      <c r="C166" s="71"/>
      <c r="D166" s="37">
        <v>0</v>
      </c>
      <c r="E166" s="37">
        <v>0</v>
      </c>
      <c r="F166" s="26"/>
      <c r="G166" s="26"/>
      <c r="H166" s="26"/>
      <c r="I166" s="26"/>
      <c r="J166" s="26"/>
      <c r="K166" s="26"/>
      <c r="L166" s="53" t="s">
        <v>137</v>
      </c>
      <c r="M166" s="47">
        <v>1.0999999999999999E-2</v>
      </c>
      <c r="N166" s="47">
        <v>1.0999999999999999E-2</v>
      </c>
    </row>
    <row r="167" spans="1:14" ht="15" x14ac:dyDescent="0.2">
      <c r="A167" s="7"/>
      <c r="B167" s="70" t="s">
        <v>65</v>
      </c>
      <c r="C167" s="71"/>
      <c r="D167" s="37">
        <v>0</v>
      </c>
      <c r="E167" s="37">
        <v>0</v>
      </c>
      <c r="F167" s="26"/>
      <c r="G167" s="26"/>
      <c r="H167" s="26"/>
      <c r="I167" s="26"/>
      <c r="J167" s="26"/>
      <c r="K167" s="26"/>
      <c r="L167" s="36"/>
      <c r="M167" s="45">
        <f>SUM(M163:M166)</f>
        <v>0.11700000000000001</v>
      </c>
      <c r="N167" s="45">
        <f>SUM(N163:N166)</f>
        <v>0.11700000000000001</v>
      </c>
    </row>
    <row r="168" spans="1:14" ht="15" x14ac:dyDescent="0.2">
      <c r="A168" s="7"/>
      <c r="B168" s="70" t="s">
        <v>38</v>
      </c>
      <c r="C168" s="71"/>
      <c r="D168" s="37">
        <v>0</v>
      </c>
      <c r="E168" s="37">
        <v>0</v>
      </c>
      <c r="F168" s="26"/>
      <c r="G168" s="26"/>
      <c r="H168" s="26"/>
      <c r="I168" s="26"/>
      <c r="J168" s="26"/>
      <c r="K168" s="26"/>
      <c r="L168" s="36"/>
      <c r="M168" s="36"/>
      <c r="N168" s="26"/>
    </row>
    <row r="169" spans="1:14" x14ac:dyDescent="0.2">
      <c r="F169" s="26"/>
      <c r="G169" s="36"/>
      <c r="H169" s="36"/>
      <c r="I169" s="26"/>
    </row>
    <row r="170" spans="1:14" x14ac:dyDescent="0.2">
      <c r="F170" s="26"/>
      <c r="G170" s="26"/>
      <c r="H170" s="26"/>
      <c r="I170" s="26"/>
    </row>
  </sheetData>
  <mergeCells count="70">
    <mergeCell ref="H26:K26"/>
    <mergeCell ref="J1:K1"/>
    <mergeCell ref="B5:G5"/>
    <mergeCell ref="D6:F6"/>
    <mergeCell ref="D8:F8"/>
    <mergeCell ref="B25:K25"/>
    <mergeCell ref="B54:B57"/>
    <mergeCell ref="C54:C57"/>
    <mergeCell ref="D54:K54"/>
    <mergeCell ref="D55:E55"/>
    <mergeCell ref="F55:G55"/>
    <mergeCell ref="H55:I55"/>
    <mergeCell ref="J55:K55"/>
    <mergeCell ref="D56:E56"/>
    <mergeCell ref="F56:G56"/>
    <mergeCell ref="H56:I56"/>
    <mergeCell ref="J56:K56"/>
    <mergeCell ref="B28:K28"/>
    <mergeCell ref="O39:O44"/>
    <mergeCell ref="B46:K46"/>
    <mergeCell ref="H47:K47"/>
    <mergeCell ref="B49:K49"/>
    <mergeCell ref="B70:G70"/>
    <mergeCell ref="B73:G73"/>
    <mergeCell ref="B79:B80"/>
    <mergeCell ref="C79:C80"/>
    <mergeCell ref="D79:D80"/>
    <mergeCell ref="E79:E80"/>
    <mergeCell ref="F79:F80"/>
    <mergeCell ref="G79:G80"/>
    <mergeCell ref="B113:B114"/>
    <mergeCell ref="B82:B89"/>
    <mergeCell ref="C82:C89"/>
    <mergeCell ref="G82:G89"/>
    <mergeCell ref="B90:B94"/>
    <mergeCell ref="C90:C94"/>
    <mergeCell ref="G90:G94"/>
    <mergeCell ref="B95:B102"/>
    <mergeCell ref="C95:C100"/>
    <mergeCell ref="G95:G102"/>
    <mergeCell ref="C101:C102"/>
    <mergeCell ref="B107:I107"/>
    <mergeCell ref="B155:C156"/>
    <mergeCell ref="D155:D156"/>
    <mergeCell ref="E155:E156"/>
    <mergeCell ref="M156:N156"/>
    <mergeCell ref="B115:B120"/>
    <mergeCell ref="B125:G125"/>
    <mergeCell ref="C126:F126"/>
    <mergeCell ref="B128:G128"/>
    <mergeCell ref="B136:B141"/>
    <mergeCell ref="C136:C141"/>
    <mergeCell ref="H136:H141"/>
    <mergeCell ref="B149:E149"/>
    <mergeCell ref="B150:E150"/>
    <mergeCell ref="B151:E151"/>
    <mergeCell ref="M153:N153"/>
    <mergeCell ref="B157:C157"/>
    <mergeCell ref="B158:C158"/>
    <mergeCell ref="B159:C159"/>
    <mergeCell ref="B160:C160"/>
    <mergeCell ref="B161:C161"/>
    <mergeCell ref="B168:C168"/>
    <mergeCell ref="M162:N162"/>
    <mergeCell ref="B163:C163"/>
    <mergeCell ref="B164:C164"/>
    <mergeCell ref="B165:C165"/>
    <mergeCell ref="B166:C166"/>
    <mergeCell ref="B167:C167"/>
    <mergeCell ref="B162:C162"/>
  </mergeCells>
  <pageMargins left="0.7" right="0.7" top="0.75" bottom="0.75" header="0.3" footer="0.3"/>
  <pageSetup paperSize="9" scale="46" fitToHeight="0" orientation="landscape" r:id="rId1"/>
  <rowBreaks count="5" manualBreakCount="5">
    <brk id="20" max="16383" man="1"/>
    <brk id="42" max="16383" man="1"/>
    <brk id="67" max="16383" man="1"/>
    <brk id="104" max="16383" man="1"/>
    <brk id="1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4 апрель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Шевченко Павел Георгиевич</cp:lastModifiedBy>
  <cp:lastPrinted>2019-02-24T22:04:55Z</cp:lastPrinted>
  <dcterms:created xsi:type="dcterms:W3CDTF">2019-02-13T05:28:56Z</dcterms:created>
  <dcterms:modified xsi:type="dcterms:W3CDTF">2021-03-22T23:46:12Z</dcterms:modified>
</cp:coreProperties>
</file>