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8\План\"/>
    </mc:Choice>
  </mc:AlternateContent>
  <bookViews>
    <workbookView xWindow="105" yWindow="7155" windowWidth="28770" windowHeight="7440"/>
  </bookViews>
  <sheets>
    <sheet name="Приложение 4 август" sheetId="5" r:id="rId1"/>
  </sheets>
  <calcPr calcId="162913"/>
</workbook>
</file>

<file path=xl/calcChain.xml><?xml version="1.0" encoding="utf-8"?>
<calcChain xmlns="http://schemas.openxmlformats.org/spreadsheetml/2006/main">
  <c r="E163" i="5" l="1"/>
  <c r="D163" i="5"/>
  <c r="F143" i="5" l="1"/>
  <c r="G143" i="5"/>
  <c r="N167" i="5" l="1"/>
  <c r="M167" i="5"/>
  <c r="E162" i="5"/>
  <c r="D162" i="5"/>
  <c r="E161" i="5"/>
  <c r="D161" i="5"/>
  <c r="E160" i="5"/>
  <c r="D160" i="5"/>
  <c r="N159" i="5"/>
  <c r="M159" i="5"/>
  <c r="M142" i="5"/>
  <c r="N141" i="5"/>
  <c r="M137" i="5"/>
  <c r="N136" i="5"/>
  <c r="G120" i="5"/>
  <c r="G119" i="5"/>
  <c r="G118" i="5"/>
  <c r="G117" i="5"/>
  <c r="G116" i="5"/>
  <c r="G115" i="5"/>
  <c r="G114" i="5"/>
  <c r="G113" i="5"/>
  <c r="F103" i="5"/>
  <c r="E103" i="5"/>
  <c r="N37" i="5"/>
  <c r="H37" i="5"/>
  <c r="I37" i="5" s="1"/>
  <c r="N36" i="5"/>
  <c r="H36" i="5"/>
  <c r="I36" i="5" s="1"/>
  <c r="N35" i="5"/>
  <c r="H35" i="5"/>
  <c r="I35" i="5" s="1"/>
  <c r="F35" i="5"/>
  <c r="N17" i="5"/>
  <c r="I17" i="5"/>
  <c r="O17" i="5" s="1"/>
  <c r="N16" i="5"/>
  <c r="I16" i="5"/>
  <c r="O16" i="5" s="1"/>
  <c r="P16" i="5" s="1"/>
  <c r="N15" i="5"/>
  <c r="I15" i="5"/>
  <c r="J15" i="5" s="1"/>
  <c r="F15" i="5"/>
  <c r="N142" i="5" l="1"/>
  <c r="H142" i="5" s="1"/>
  <c r="O35" i="5"/>
  <c r="P35" i="5" s="1"/>
  <c r="J35" i="5"/>
  <c r="K35" i="5" s="1"/>
  <c r="O15" i="5"/>
  <c r="P15" i="5" s="1"/>
  <c r="N137" i="5"/>
  <c r="H136" i="5" s="1"/>
  <c r="J16" i="5"/>
  <c r="K16" i="5" s="1"/>
  <c r="G90" i="5" s="1"/>
  <c r="J37" i="5"/>
  <c r="K37" i="5" s="1"/>
  <c r="O37" i="5"/>
  <c r="P37" i="5" s="1"/>
  <c r="O36" i="5"/>
  <c r="P36" i="5" s="1"/>
  <c r="J36" i="5"/>
  <c r="K36" i="5" s="1"/>
  <c r="K15" i="5"/>
  <c r="G82" i="5" s="1"/>
  <c r="P17" i="5"/>
  <c r="J17" i="5"/>
  <c r="K17" i="5" l="1"/>
  <c r="G95" i="5" s="1"/>
</calcChain>
</file>

<file path=xl/sharedStrings.xml><?xml version="1.0" encoding="utf-8"?>
<sst xmlns="http://schemas.openxmlformats.org/spreadsheetml/2006/main" count="211" uniqueCount="143">
  <si>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</si>
  <si>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</si>
  <si>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</si>
  <si>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</si>
  <si>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</si>
  <si>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</si>
  <si>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</si>
  <si>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</si>
  <si>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</si>
  <si>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</si>
  <si>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</si>
  <si>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</si>
  <si>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</si>
  <si>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</si>
  <si>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</si>
  <si>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</si>
  <si>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</si>
  <si>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</si>
  <si>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</si>
  <si>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</si>
  <si>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</si>
  <si>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</si>
  <si>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</si>
  <si>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</si>
  <si>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</si>
  <si>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</si>
  <si>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</si>
  <si>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</si>
  <si>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</si>
  <si>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</si>
  <si>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</si>
  <si>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</si>
  <si>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</si>
  <si>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</si>
  <si>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</si>
  <si>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</si>
  <si>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</si>
  <si>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</si>
  <si>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</si>
  <si>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</si>
  <si>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</si>
  <si>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</si>
  <si>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</si>
  <si>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</si>
  <si>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</si>
  <si>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</si>
  <si>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</si>
  <si>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</si>
  <si>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</si>
  <si>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</si>
  <si>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</si>
  <si>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</si>
  <si>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</si>
  <si>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</si>
  <si>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</si>
  <si>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</si>
  <si>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</si>
  <si>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</si>
  <si>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</si>
  <si>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</si>
  <si>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</si>
  <si>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</si>
  <si>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</si>
  <si>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</si>
  <si>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</si>
  <si>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</si>
  <si>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</si>
  <si>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</si>
  <si>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</si>
  <si>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</si>
  <si>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</si>
  <si>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</si>
  <si>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</si>
  <si>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</si>
  <si>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</si>
  <si>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</si>
  <si>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</si>
  <si>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</si>
  <si>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</si>
  <si>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</si>
  <si>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</si>
  <si>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</si>
  <si>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</si>
  <si>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</si>
  <si>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</si>
  <si>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</si>
  <si>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</si>
  <si>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</si>
  <si>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</si>
  <si>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</si>
  <si>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</si>
  <si>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</si>
  <si>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</si>
  <si>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</si>
  <si>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</si>
  <si>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</si>
  <si>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</si>
  <si>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</si>
  <si>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</si>
  <si>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</si>
  <si>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</si>
  <si>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</si>
  <si>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</si>
  <si>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</si>
  <si>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</si>
  <si>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</si>
  <si>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</si>
  <si>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</si>
  <si>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</si>
  <si>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</si>
  <si>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</si>
  <si>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</si>
  <si>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</si>
  <si>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</si>
  <si>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</si>
  <si>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</si>
  <si>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</si>
  <si>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</si>
  <si>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</si>
  <si>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</si>
  <si>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</si>
  <si>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</si>
  <si>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</si>
  <si>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</si>
  <si>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</si>
  <si>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</si>
  <si>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</si>
  <si>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</si>
  <si>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август (план)</t>
  </si>
  <si>
    <t>х</t>
  </si>
  <si>
    <t>МКП "Жилищно-коммунальное хозяйство" МО ГО Охинский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</si>
  <si>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</si>
  <si>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</si>
  <si>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</si>
  <si>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</si>
  <si>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</si>
  <si>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</si>
  <si>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                                                                    в зонах входа на август 2023 года (план)</t>
  </si>
  <si>
    <t>на август 2023 года (план)</t>
  </si>
  <si>
    <t>АО "Сахалинморнефтегаз-Шельф"</t>
  </si>
  <si>
    <t>на август (план) 2023 года</t>
  </si>
  <si>
    <t>между зонами входа и выхода на август 2023 года (план)</t>
  </si>
  <si>
    <t>ООО "ННК-САХАЛИНМОРНЕФТЕГАЗ" на 2023 год август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</si>
</sst>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166" fontId="15" fillId="3" borderId="7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6" fontId="0" fillId="0" borderId="6" xfId="0" applyNumberFormat="1" applyFill="1" applyBorder="1" applyAlignment="1">
      <alignment horizontal="center" vertical="center" wrapText="1"/>
    </xf>
    <xf numFmtId="166" fontId="0" fillId="0" borderId="7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tabSelected="1" zoomScale="85" zoomScaleNormal="85" workbookViewId="0">
      <selection activeCell="D8" sqref="D8:F8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70" t="s">
        <v>3</v>
      </c>
      <c r="K1" s="70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7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1" t="s">
        <v>136</v>
      </c>
      <c r="C5" s="71"/>
      <c r="D5" s="71"/>
      <c r="E5" s="71"/>
      <c r="F5" s="71"/>
      <c r="G5" s="71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2" t="s">
        <v>79</v>
      </c>
      <c r="E6" s="72"/>
      <c r="F6" s="72"/>
      <c r="G6" s="7"/>
      <c r="H6" s="7"/>
      <c r="I6" s="7"/>
      <c r="J6" s="7"/>
      <c r="K6" s="7"/>
    </row>
    <row r="7" spans="1:16" x14ac:dyDescent="0.2">
      <c r="A7" s="7"/>
      <c r="B7" s="7"/>
      <c r="C7" s="7"/>
      <c r="D7" s="58"/>
      <c r="E7" s="58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3" t="s">
        <v>137</v>
      </c>
      <c r="E8" s="73"/>
      <c r="F8" s="73"/>
      <c r="G8" s="7"/>
      <c r="H8" s="7"/>
      <c r="I8" s="7"/>
      <c r="J8" s="7"/>
      <c r="K8" s="7"/>
    </row>
    <row r="9" spans="1:16" x14ac:dyDescent="0.2">
      <c r="A9" s="7"/>
      <c r="B9" s="7"/>
      <c r="C9" s="7"/>
      <c r="D9" s="59"/>
      <c r="E9" s="58" t="s">
        <v>66</v>
      </c>
      <c r="F9" s="59"/>
      <c r="G9" s="7"/>
      <c r="H9" s="7"/>
      <c r="I9" s="7"/>
      <c r="J9" s="7"/>
      <c r="K9" s="7"/>
    </row>
    <row r="10" spans="1:16" x14ac:dyDescent="0.2">
      <c r="A10" s="7"/>
      <c r="B10" s="46" t="s">
        <v>128</v>
      </c>
      <c r="C10" s="7"/>
      <c r="D10" s="59"/>
      <c r="E10" s="59"/>
      <c r="F10" s="59"/>
      <c r="G10" s="7"/>
      <c r="H10" s="7"/>
      <c r="I10" s="7"/>
      <c r="J10" s="7"/>
      <c r="K10" s="7"/>
    </row>
    <row r="11" spans="1:16" x14ac:dyDescent="0.2">
      <c r="A11" s="7"/>
      <c r="B11" s="56" t="s">
        <v>16</v>
      </c>
      <c r="C11" s="7"/>
      <c r="D11" s="58"/>
      <c r="E11" s="7"/>
      <c r="F11" s="58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0" t="s">
        <v>4</v>
      </c>
      <c r="C13" s="60" t="s">
        <v>5</v>
      </c>
      <c r="D13" s="60" t="s">
        <v>6</v>
      </c>
      <c r="E13" s="60" t="s">
        <v>7</v>
      </c>
      <c r="F13" s="60" t="s">
        <v>8</v>
      </c>
      <c r="G13" s="60" t="s">
        <v>9</v>
      </c>
      <c r="H13" s="60" t="s">
        <v>10</v>
      </c>
      <c r="I13" s="60" t="s">
        <v>11</v>
      </c>
      <c r="J13" s="60" t="s">
        <v>12</v>
      </c>
      <c r="K13" s="60" t="s">
        <v>13</v>
      </c>
    </row>
    <row r="14" spans="1:16" ht="15" x14ac:dyDescent="0.2">
      <c r="A14" s="7"/>
      <c r="B14" s="60">
        <v>1</v>
      </c>
      <c r="C14" s="60">
        <v>2</v>
      </c>
      <c r="D14" s="60">
        <v>3</v>
      </c>
      <c r="E14" s="60">
        <v>4</v>
      </c>
      <c r="F14" s="60">
        <v>5</v>
      </c>
      <c r="G14" s="60">
        <v>6</v>
      </c>
      <c r="H14" s="60">
        <v>7</v>
      </c>
      <c r="I14" s="60">
        <v>8</v>
      </c>
      <c r="J14" s="60">
        <v>9</v>
      </c>
      <c r="K14" s="60">
        <v>10</v>
      </c>
    </row>
    <row r="15" spans="1:16" ht="62.25" customHeight="1" x14ac:dyDescent="0.2">
      <c r="A15" s="7"/>
      <c r="B15" s="12" t="s">
        <v>84</v>
      </c>
      <c r="C15" s="3" t="s">
        <v>81</v>
      </c>
      <c r="D15" s="3" t="s">
        <v>85</v>
      </c>
      <c r="E15" s="3" t="s">
        <v>88</v>
      </c>
      <c r="F15" s="26">
        <f>40.291</f>
        <v>40.290999999999997</v>
      </c>
      <c r="G15" s="3" t="s">
        <v>131</v>
      </c>
      <c r="H15" s="14">
        <v>9.8919999999999995</v>
      </c>
      <c r="I15" s="14">
        <f>H15</f>
        <v>9.8919999999999995</v>
      </c>
      <c r="J15" s="14">
        <f>I15</f>
        <v>9.8919999999999995</v>
      </c>
      <c r="K15" s="14">
        <f>F15-J15</f>
        <v>30.398999999999997</v>
      </c>
      <c r="M15" s="8">
        <v>483.5</v>
      </c>
      <c r="N15" s="8">
        <f>M15/12</f>
        <v>40.291666666666664</v>
      </c>
      <c r="O15" s="15">
        <f>I15</f>
        <v>9.8919999999999995</v>
      </c>
      <c r="P15" s="15">
        <f>N15-O15</f>
        <v>30.399666666666665</v>
      </c>
    </row>
    <row r="16" spans="1:16" ht="57" customHeight="1" x14ac:dyDescent="0.2">
      <c r="A16" s="7"/>
      <c r="B16" s="13">
        <v>2</v>
      </c>
      <c r="C16" s="3" t="s">
        <v>82</v>
      </c>
      <c r="D16" s="3" t="s">
        <v>86</v>
      </c>
      <c r="E16" s="3" t="s">
        <v>90</v>
      </c>
      <c r="F16" s="26">
        <v>13.333</v>
      </c>
      <c r="G16" s="3" t="s">
        <v>131</v>
      </c>
      <c r="H16" s="14">
        <v>8.59</v>
      </c>
      <c r="I16" s="14">
        <f t="shared" ref="I16:J17" si="0">H16</f>
        <v>8.59</v>
      </c>
      <c r="J16" s="14">
        <f t="shared" si="0"/>
        <v>8.59</v>
      </c>
      <c r="K16" s="14">
        <f t="shared" ref="K16:K17" si="1">F16-J16</f>
        <v>4.7430000000000003</v>
      </c>
      <c r="M16" s="8">
        <v>160</v>
      </c>
      <c r="N16" s="8">
        <f t="shared" ref="N16:N17" si="2">M16/12</f>
        <v>13.333333333333334</v>
      </c>
      <c r="O16" s="15">
        <f>I16</f>
        <v>8.59</v>
      </c>
      <c r="P16" s="15">
        <f t="shared" ref="P16:P17" si="3">N16-O16</f>
        <v>4.7433333333333341</v>
      </c>
    </row>
    <row r="17" spans="1:16" ht="99.75" x14ac:dyDescent="0.2">
      <c r="A17" s="7"/>
      <c r="B17" s="13">
        <v>3</v>
      </c>
      <c r="C17" s="3" t="s">
        <v>83</v>
      </c>
      <c r="D17" s="3" t="s">
        <v>87</v>
      </c>
      <c r="E17" s="3" t="s">
        <v>113</v>
      </c>
      <c r="F17" s="26">
        <v>87.5</v>
      </c>
      <c r="G17" s="3" t="s">
        <v>132</v>
      </c>
      <c r="H17" s="14">
        <v>60.957999999999998</v>
      </c>
      <c r="I17" s="14">
        <f t="shared" si="0"/>
        <v>60.957999999999998</v>
      </c>
      <c r="J17" s="14">
        <f t="shared" si="0"/>
        <v>60.957999999999998</v>
      </c>
      <c r="K17" s="14">
        <f t="shared" si="1"/>
        <v>26.542000000000002</v>
      </c>
      <c r="M17" s="8">
        <v>1050</v>
      </c>
      <c r="N17" s="8">
        <f t="shared" si="2"/>
        <v>87.5</v>
      </c>
      <c r="O17" s="15">
        <f>I17</f>
        <v>60.957999999999998</v>
      </c>
      <c r="P17" s="15">
        <f t="shared" si="3"/>
        <v>26.542000000000002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7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4" t="s">
        <v>135</v>
      </c>
      <c r="C25" s="74"/>
      <c r="D25" s="74"/>
      <c r="E25" s="74"/>
      <c r="F25" s="74"/>
      <c r="G25" s="74"/>
      <c r="H25" s="74"/>
      <c r="I25" s="74"/>
      <c r="J25" s="74"/>
      <c r="K25" s="74"/>
    </row>
    <row r="26" spans="1:16" x14ac:dyDescent="0.2">
      <c r="A26" s="7"/>
      <c r="B26" s="1"/>
      <c r="H26" s="69" t="s">
        <v>15</v>
      </c>
      <c r="I26" s="69"/>
      <c r="J26" s="69"/>
      <c r="K26" s="69"/>
    </row>
    <row r="27" spans="1:16" x14ac:dyDescent="0.2">
      <c r="A27" s="7"/>
      <c r="B27" s="1"/>
    </row>
    <row r="28" spans="1:16" x14ac:dyDescent="0.2">
      <c r="A28" s="7"/>
      <c r="B28" s="76" t="s">
        <v>137</v>
      </c>
      <c r="C28" s="76"/>
      <c r="D28" s="76"/>
      <c r="E28" s="76"/>
      <c r="F28" s="76"/>
      <c r="G28" s="76"/>
      <c r="H28" s="76"/>
      <c r="I28" s="76"/>
      <c r="J28" s="76"/>
      <c r="K28" s="76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6" t="s">
        <v>128</v>
      </c>
    </row>
    <row r="31" spans="1:16" x14ac:dyDescent="0.2">
      <c r="A31" s="7"/>
      <c r="B31" s="56" t="s">
        <v>16</v>
      </c>
    </row>
    <row r="32" spans="1:16" x14ac:dyDescent="0.2">
      <c r="A32" s="7"/>
      <c r="B32" s="1"/>
    </row>
    <row r="33" spans="1:16" ht="105" x14ac:dyDescent="0.2">
      <c r="A33" s="7"/>
      <c r="B33" s="60" t="s">
        <v>4</v>
      </c>
      <c r="C33" s="60" t="s">
        <v>17</v>
      </c>
      <c r="D33" s="60" t="s">
        <v>6</v>
      </c>
      <c r="E33" s="60" t="s">
        <v>18</v>
      </c>
      <c r="F33" s="60" t="s">
        <v>19</v>
      </c>
      <c r="G33" s="60" t="s">
        <v>20</v>
      </c>
      <c r="H33" s="60" t="s">
        <v>10</v>
      </c>
      <c r="I33" s="60" t="s">
        <v>11</v>
      </c>
      <c r="J33" s="60" t="s">
        <v>21</v>
      </c>
      <c r="K33" s="60" t="s">
        <v>22</v>
      </c>
    </row>
    <row r="34" spans="1:16" ht="15" x14ac:dyDescent="0.2">
      <c r="A34" s="7"/>
      <c r="B34" s="60">
        <v>1</v>
      </c>
      <c r="C34" s="60">
        <v>2</v>
      </c>
      <c r="D34" s="60">
        <v>3</v>
      </c>
      <c r="E34" s="60">
        <v>4</v>
      </c>
      <c r="F34" s="60">
        <v>5</v>
      </c>
      <c r="G34" s="60">
        <v>6</v>
      </c>
      <c r="H34" s="60">
        <v>7</v>
      </c>
      <c r="I34" s="60">
        <v>8</v>
      </c>
      <c r="J34" s="60">
        <v>9</v>
      </c>
      <c r="K34" s="60">
        <v>10</v>
      </c>
    </row>
    <row r="35" spans="1:16" ht="57" x14ac:dyDescent="0.2">
      <c r="A35" s="7"/>
      <c r="B35" s="12" t="s">
        <v>84</v>
      </c>
      <c r="C35" s="11" t="s">
        <v>109</v>
      </c>
      <c r="D35" s="11" t="s">
        <v>85</v>
      </c>
      <c r="E35" s="11" t="s">
        <v>88</v>
      </c>
      <c r="F35" s="26">
        <f>40.291</f>
        <v>40.290999999999997</v>
      </c>
      <c r="G35" s="11" t="s">
        <v>131</v>
      </c>
      <c r="H35" s="14">
        <f>H15</f>
        <v>9.8919999999999995</v>
      </c>
      <c r="I35" s="14">
        <f>H35</f>
        <v>9.8919999999999995</v>
      </c>
      <c r="J35" s="14">
        <f>I35</f>
        <v>9.8919999999999995</v>
      </c>
      <c r="K35" s="14">
        <f>F35-J35</f>
        <v>30.398999999999997</v>
      </c>
      <c r="M35" s="8">
        <v>483.5</v>
      </c>
      <c r="N35" s="8">
        <f>M35/12</f>
        <v>40.291666666666664</v>
      </c>
      <c r="O35" s="15">
        <f>I35</f>
        <v>9.8919999999999995</v>
      </c>
      <c r="P35" s="15">
        <f>N35-O35</f>
        <v>30.399666666666665</v>
      </c>
    </row>
    <row r="36" spans="1:16" ht="57" x14ac:dyDescent="0.2">
      <c r="A36" s="7"/>
      <c r="B36" s="13">
        <v>2</v>
      </c>
      <c r="C36" s="11" t="s">
        <v>110</v>
      </c>
      <c r="D36" s="11" t="s">
        <v>86</v>
      </c>
      <c r="E36" s="11" t="s">
        <v>90</v>
      </c>
      <c r="F36" s="26">
        <v>13.333</v>
      </c>
      <c r="G36" s="11" t="s">
        <v>131</v>
      </c>
      <c r="H36" s="14">
        <f>H16</f>
        <v>8.59</v>
      </c>
      <c r="I36" s="14">
        <f t="shared" ref="I36:I37" si="4">H36</f>
        <v>8.59</v>
      </c>
      <c r="J36" s="14">
        <f>I36</f>
        <v>8.59</v>
      </c>
      <c r="K36" s="14">
        <f>F36-J36</f>
        <v>4.7430000000000003</v>
      </c>
      <c r="M36" s="8">
        <v>160</v>
      </c>
      <c r="N36" s="8">
        <f t="shared" ref="N36:N37" si="5">M36/12</f>
        <v>13.333333333333334</v>
      </c>
      <c r="O36" s="15">
        <f t="shared" ref="O36:O37" si="6">I36</f>
        <v>8.59</v>
      </c>
      <c r="P36" s="15">
        <f t="shared" ref="P36:P37" si="7">N36-O36</f>
        <v>4.7433333333333341</v>
      </c>
    </row>
    <row r="37" spans="1:16" ht="147" customHeight="1" x14ac:dyDescent="0.2">
      <c r="A37" s="7"/>
      <c r="B37" s="13">
        <v>3</v>
      </c>
      <c r="C37" s="11" t="s">
        <v>112</v>
      </c>
      <c r="D37" s="11" t="s">
        <v>87</v>
      </c>
      <c r="E37" s="11" t="s">
        <v>113</v>
      </c>
      <c r="F37" s="26">
        <v>87.5</v>
      </c>
      <c r="G37" s="11" t="s">
        <v>132</v>
      </c>
      <c r="H37" s="14">
        <f>H17</f>
        <v>60.957999999999998</v>
      </c>
      <c r="I37" s="14">
        <f t="shared" si="4"/>
        <v>60.957999999999998</v>
      </c>
      <c r="J37" s="14">
        <f>I37</f>
        <v>60.957999999999998</v>
      </c>
      <c r="K37" s="14">
        <f>F37-J37</f>
        <v>26.542000000000002</v>
      </c>
      <c r="M37" s="8">
        <v>1050</v>
      </c>
      <c r="N37" s="8">
        <f t="shared" si="5"/>
        <v>87.5</v>
      </c>
      <c r="O37" s="15">
        <f t="shared" si="6"/>
        <v>60.957999999999998</v>
      </c>
      <c r="P37" s="15">
        <f t="shared" si="7"/>
        <v>26.542000000000002</v>
      </c>
    </row>
    <row r="38" spans="1:16" x14ac:dyDescent="0.2">
      <c r="A38" s="7"/>
      <c r="B38" s="9"/>
    </row>
    <row r="39" spans="1:16" x14ac:dyDescent="0.2">
      <c r="A39" s="7"/>
      <c r="B39" s="1"/>
      <c r="O39" s="77"/>
    </row>
    <row r="40" spans="1:16" x14ac:dyDescent="0.2">
      <c r="A40" s="7"/>
      <c r="B40" s="9"/>
      <c r="O40" s="77"/>
    </row>
    <row r="41" spans="1:16" x14ac:dyDescent="0.2">
      <c r="A41" s="7"/>
      <c r="B41" s="2"/>
      <c r="O41" s="77"/>
    </row>
    <row r="42" spans="1:16" x14ac:dyDescent="0.2">
      <c r="A42" s="7"/>
      <c r="B42" s="9"/>
      <c r="O42" s="78"/>
    </row>
    <row r="43" spans="1:16" x14ac:dyDescent="0.2">
      <c r="A43" s="7"/>
      <c r="B43" s="1"/>
      <c r="K43" s="57" t="s">
        <v>23</v>
      </c>
      <c r="O43" s="78"/>
    </row>
    <row r="44" spans="1:16" x14ac:dyDescent="0.2">
      <c r="A44" s="7"/>
      <c r="B44" s="9"/>
      <c r="O44" s="78"/>
    </row>
    <row r="45" spans="1:16" x14ac:dyDescent="0.2">
      <c r="A45" s="7"/>
      <c r="B45" s="9"/>
    </row>
    <row r="46" spans="1:16" ht="15" x14ac:dyDescent="0.2">
      <c r="A46" s="7"/>
      <c r="B46" s="74" t="s">
        <v>135</v>
      </c>
      <c r="C46" s="74"/>
      <c r="D46" s="74"/>
      <c r="E46" s="74"/>
      <c r="F46" s="74"/>
      <c r="G46" s="74"/>
      <c r="H46" s="74"/>
      <c r="I46" s="74"/>
      <c r="J46" s="74"/>
      <c r="K46" s="74"/>
    </row>
    <row r="47" spans="1:16" x14ac:dyDescent="0.2">
      <c r="A47" s="7"/>
      <c r="B47" s="1"/>
      <c r="H47" s="69" t="s">
        <v>15</v>
      </c>
      <c r="I47" s="69"/>
      <c r="J47" s="69"/>
      <c r="K47" s="69"/>
    </row>
    <row r="48" spans="1:16" x14ac:dyDescent="0.2">
      <c r="A48" s="7"/>
      <c r="B48" s="1"/>
    </row>
    <row r="49" spans="1:11" x14ac:dyDescent="0.2">
      <c r="A49" s="7"/>
      <c r="B49" s="76" t="s">
        <v>141</v>
      </c>
      <c r="C49" s="76"/>
      <c r="D49" s="76"/>
      <c r="E49" s="76"/>
      <c r="F49" s="76"/>
      <c r="G49" s="76"/>
      <c r="H49" s="76"/>
      <c r="I49" s="76"/>
      <c r="J49" s="76"/>
      <c r="K49" s="76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6" t="s">
        <v>128</v>
      </c>
    </row>
    <row r="52" spans="1:11" x14ac:dyDescent="0.2">
      <c r="A52" s="7"/>
      <c r="B52" s="56" t="s">
        <v>16</v>
      </c>
    </row>
    <row r="53" spans="1:11" x14ac:dyDescent="0.2">
      <c r="A53" s="7"/>
      <c r="B53" s="9"/>
    </row>
    <row r="54" spans="1:11" ht="15" x14ac:dyDescent="0.2">
      <c r="A54" s="7"/>
      <c r="B54" s="75" t="s">
        <v>24</v>
      </c>
      <c r="C54" s="75" t="s">
        <v>17</v>
      </c>
      <c r="D54" s="75" t="s">
        <v>25</v>
      </c>
      <c r="E54" s="75"/>
      <c r="F54" s="75"/>
      <c r="G54" s="75"/>
      <c r="H54" s="75"/>
      <c r="I54" s="75"/>
      <c r="J54" s="75"/>
      <c r="K54" s="75"/>
    </row>
    <row r="55" spans="1:11" ht="15" x14ac:dyDescent="0.2">
      <c r="A55" s="7"/>
      <c r="B55" s="75"/>
      <c r="C55" s="75"/>
      <c r="D55" s="75">
        <v>1</v>
      </c>
      <c r="E55" s="75"/>
      <c r="F55" s="75">
        <v>2</v>
      </c>
      <c r="G55" s="75"/>
      <c r="H55" s="75">
        <v>3</v>
      </c>
      <c r="I55" s="75"/>
      <c r="J55" s="75" t="s">
        <v>26</v>
      </c>
      <c r="K55" s="75"/>
    </row>
    <row r="56" spans="1:11" ht="15" x14ac:dyDescent="0.2">
      <c r="A56" s="7"/>
      <c r="B56" s="75"/>
      <c r="C56" s="75"/>
      <c r="D56" s="75" t="s">
        <v>27</v>
      </c>
      <c r="E56" s="75"/>
      <c r="F56" s="75" t="s">
        <v>28</v>
      </c>
      <c r="G56" s="75"/>
      <c r="H56" s="75" t="s">
        <v>29</v>
      </c>
      <c r="I56" s="75"/>
      <c r="J56" s="75" t="s">
        <v>26</v>
      </c>
      <c r="K56" s="75"/>
    </row>
    <row r="57" spans="1:11" ht="45" x14ac:dyDescent="0.2">
      <c r="A57" s="7"/>
      <c r="B57" s="75"/>
      <c r="C57" s="75"/>
      <c r="D57" s="60" t="s">
        <v>30</v>
      </c>
      <c r="E57" s="60" t="s">
        <v>31</v>
      </c>
      <c r="F57" s="60" t="s">
        <v>30</v>
      </c>
      <c r="G57" s="60" t="s">
        <v>31</v>
      </c>
      <c r="H57" s="60" t="s">
        <v>30</v>
      </c>
      <c r="I57" s="60" t="s">
        <v>31</v>
      </c>
      <c r="J57" s="60" t="s">
        <v>30</v>
      </c>
      <c r="K57" s="60" t="s">
        <v>31</v>
      </c>
    </row>
    <row r="58" spans="1:11" ht="15" x14ac:dyDescent="0.2">
      <c r="A58" s="7"/>
      <c r="B58" s="60">
        <v>1</v>
      </c>
      <c r="C58" s="60">
        <v>2</v>
      </c>
      <c r="D58" s="60">
        <v>3</v>
      </c>
      <c r="E58" s="60">
        <v>4</v>
      </c>
      <c r="F58" s="60">
        <v>5</v>
      </c>
      <c r="G58" s="60">
        <v>6</v>
      </c>
      <c r="H58" s="60">
        <v>7</v>
      </c>
      <c r="I58" s="60">
        <v>8</v>
      </c>
      <c r="J58" s="60">
        <v>9</v>
      </c>
      <c r="K58" s="60">
        <v>10</v>
      </c>
    </row>
    <row r="59" spans="1:11" ht="15" x14ac:dyDescent="0.2">
      <c r="A59" s="7"/>
      <c r="B59" s="63">
        <v>1</v>
      </c>
      <c r="C59" s="63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3">
        <v>2</v>
      </c>
      <c r="C60" s="63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3">
        <v>3</v>
      </c>
      <c r="C61" s="63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3" t="s">
        <v>26</v>
      </c>
      <c r="C62" s="63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7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79" t="s">
        <v>135</v>
      </c>
      <c r="C70" s="79"/>
      <c r="D70" s="79"/>
      <c r="E70" s="79"/>
      <c r="F70" s="79"/>
      <c r="G70" s="79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6" t="s">
        <v>140</v>
      </c>
      <c r="C73" s="76"/>
      <c r="D73" s="76"/>
      <c r="E73" s="76"/>
      <c r="F73" s="76"/>
      <c r="G73" s="76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6" t="s">
        <v>128</v>
      </c>
    </row>
    <row r="76" spans="1:11" x14ac:dyDescent="0.2">
      <c r="A76" s="7"/>
      <c r="B76" s="56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5" t="s">
        <v>0</v>
      </c>
      <c r="C79" s="75" t="s">
        <v>36</v>
      </c>
      <c r="D79" s="75" t="s">
        <v>37</v>
      </c>
      <c r="E79" s="75" t="s">
        <v>73</v>
      </c>
      <c r="F79" s="75" t="s">
        <v>70</v>
      </c>
      <c r="G79" s="75" t="s">
        <v>74</v>
      </c>
    </row>
    <row r="80" spans="1:11" ht="63" customHeight="1" x14ac:dyDescent="0.2">
      <c r="A80" s="7"/>
      <c r="B80" s="75"/>
      <c r="C80" s="75"/>
      <c r="D80" s="75"/>
      <c r="E80" s="75"/>
      <c r="F80" s="75"/>
      <c r="G80" s="75"/>
    </row>
    <row r="81" spans="1:7" ht="15.75" thickBot="1" x14ac:dyDescent="0.25">
      <c r="A81" s="7"/>
      <c r="B81" s="60">
        <v>1</v>
      </c>
      <c r="C81" s="60">
        <v>2</v>
      </c>
      <c r="D81" s="60">
        <v>3</v>
      </c>
      <c r="E81" s="60">
        <v>4</v>
      </c>
      <c r="F81" s="60">
        <v>5</v>
      </c>
      <c r="G81" s="60">
        <v>6</v>
      </c>
    </row>
    <row r="82" spans="1:7" ht="13.9" customHeight="1" x14ac:dyDescent="0.2">
      <c r="A82" s="7"/>
      <c r="B82" s="82" t="s">
        <v>81</v>
      </c>
      <c r="C82" s="82" t="s">
        <v>108</v>
      </c>
      <c r="D82" s="27" t="s">
        <v>95</v>
      </c>
      <c r="E82" s="47">
        <v>5.9249999999999998</v>
      </c>
      <c r="F82" s="47">
        <v>5.9249999999999998</v>
      </c>
      <c r="G82" s="85">
        <f>K15</f>
        <v>30.398999999999997</v>
      </c>
    </row>
    <row r="83" spans="1:7" ht="13.9" customHeight="1" x14ac:dyDescent="0.2">
      <c r="A83" s="7"/>
      <c r="B83" s="83"/>
      <c r="C83" s="83"/>
      <c r="D83" s="27" t="s">
        <v>96</v>
      </c>
      <c r="E83" s="20">
        <v>1.5569999999999999</v>
      </c>
      <c r="F83" s="20">
        <v>1.5569999999999999</v>
      </c>
      <c r="G83" s="86"/>
    </row>
    <row r="84" spans="1:7" ht="13.9" customHeight="1" x14ac:dyDescent="0.2">
      <c r="A84" s="7"/>
      <c r="B84" s="83"/>
      <c r="C84" s="83"/>
      <c r="D84" s="27" t="s">
        <v>130</v>
      </c>
      <c r="E84" s="20">
        <v>0</v>
      </c>
      <c r="F84" s="20">
        <v>0</v>
      </c>
      <c r="G84" s="86"/>
    </row>
    <row r="85" spans="1:7" ht="13.9" customHeight="1" x14ac:dyDescent="0.2">
      <c r="A85" s="7"/>
      <c r="B85" s="83"/>
      <c r="C85" s="83"/>
      <c r="D85" s="28" t="s">
        <v>97</v>
      </c>
      <c r="E85" s="20">
        <v>0</v>
      </c>
      <c r="F85" s="20">
        <v>0</v>
      </c>
      <c r="G85" s="86"/>
    </row>
    <row r="86" spans="1:7" ht="13.9" customHeight="1" x14ac:dyDescent="0.2">
      <c r="A86" s="7"/>
      <c r="B86" s="83"/>
      <c r="C86" s="83"/>
      <c r="D86" s="27" t="s">
        <v>119</v>
      </c>
      <c r="E86" s="20">
        <v>0</v>
      </c>
      <c r="F86" s="20">
        <v>0</v>
      </c>
      <c r="G86" s="86"/>
    </row>
    <row r="87" spans="1:7" ht="13.9" customHeight="1" x14ac:dyDescent="0.2">
      <c r="A87" s="7"/>
      <c r="B87" s="83"/>
      <c r="C87" s="83"/>
      <c r="D87" s="29" t="s">
        <v>99</v>
      </c>
      <c r="E87" s="20">
        <v>0</v>
      </c>
      <c r="F87" s="20">
        <v>0</v>
      </c>
      <c r="G87" s="86"/>
    </row>
    <row r="88" spans="1:7" ht="22.5" x14ac:dyDescent="0.2">
      <c r="A88" s="7"/>
      <c r="B88" s="83"/>
      <c r="C88" s="83"/>
      <c r="D88" s="30" t="s">
        <v>98</v>
      </c>
      <c r="E88" s="20">
        <v>3.5000000000000003E-2</v>
      </c>
      <c r="F88" s="20">
        <v>3.5000000000000003E-2</v>
      </c>
      <c r="G88" s="86"/>
    </row>
    <row r="89" spans="1:7" ht="14.45" customHeight="1" thickBot="1" x14ac:dyDescent="0.25">
      <c r="A89" s="7"/>
      <c r="B89" s="84"/>
      <c r="C89" s="84"/>
      <c r="D89" s="29" t="s">
        <v>133</v>
      </c>
      <c r="E89" s="48">
        <v>2.3752587970765329</v>
      </c>
      <c r="F89" s="48">
        <v>2.3752587970765329</v>
      </c>
      <c r="G89" s="87"/>
    </row>
    <row r="90" spans="1:7" ht="13.9" customHeight="1" x14ac:dyDescent="0.2">
      <c r="A90" s="7"/>
      <c r="B90" s="82" t="s">
        <v>82</v>
      </c>
      <c r="C90" s="82" t="s">
        <v>110</v>
      </c>
      <c r="D90" s="29" t="s">
        <v>96</v>
      </c>
      <c r="E90" s="47">
        <v>0.63200000000000001</v>
      </c>
      <c r="F90" s="47">
        <v>0.63200000000000001</v>
      </c>
      <c r="G90" s="90">
        <f>K16</f>
        <v>4.7430000000000003</v>
      </c>
    </row>
    <row r="91" spans="1:7" ht="13.9" customHeight="1" x14ac:dyDescent="0.2">
      <c r="A91" s="7"/>
      <c r="B91" s="83" t="s">
        <v>82</v>
      </c>
      <c r="C91" s="83"/>
      <c r="D91" s="29" t="s">
        <v>120</v>
      </c>
      <c r="E91" s="20">
        <v>5.4</v>
      </c>
      <c r="F91" s="20">
        <v>5.4</v>
      </c>
      <c r="G91" s="116"/>
    </row>
    <row r="92" spans="1:7" ht="13.9" hidden="1" customHeight="1" x14ac:dyDescent="0.2">
      <c r="A92" s="7"/>
      <c r="B92" s="83"/>
      <c r="C92" s="83"/>
      <c r="D92" s="29" t="s">
        <v>114</v>
      </c>
      <c r="E92" s="20">
        <v>0</v>
      </c>
      <c r="F92" s="20">
        <v>0</v>
      </c>
      <c r="G92" s="116"/>
    </row>
    <row r="93" spans="1:7" ht="13.9" hidden="1" customHeight="1" x14ac:dyDescent="0.2">
      <c r="A93" s="7"/>
      <c r="B93" s="83"/>
      <c r="C93" s="83"/>
      <c r="D93" s="29" t="s">
        <v>115</v>
      </c>
      <c r="E93" s="32"/>
      <c r="F93" s="32"/>
      <c r="G93" s="116"/>
    </row>
    <row r="94" spans="1:7" ht="14.45" customHeight="1" thickBot="1" x14ac:dyDescent="0.25">
      <c r="A94" s="7"/>
      <c r="B94" s="83" t="s">
        <v>82</v>
      </c>
      <c r="C94" s="83"/>
      <c r="D94" s="29" t="s">
        <v>133</v>
      </c>
      <c r="E94" s="48">
        <v>2.5578910000000001</v>
      </c>
      <c r="F94" s="48">
        <v>2.5578910000000001</v>
      </c>
      <c r="G94" s="117"/>
    </row>
    <row r="95" spans="1:7" ht="13.9" customHeight="1" x14ac:dyDescent="0.2">
      <c r="A95" s="7"/>
      <c r="B95" s="82" t="s">
        <v>83</v>
      </c>
      <c r="C95" s="77" t="s">
        <v>111</v>
      </c>
      <c r="D95" s="31" t="s">
        <v>116</v>
      </c>
      <c r="E95" s="47">
        <v>50.909184000000003</v>
      </c>
      <c r="F95" s="47">
        <v>50.909184000000003</v>
      </c>
      <c r="G95" s="90">
        <f>K17</f>
        <v>26.542000000000002</v>
      </c>
    </row>
    <row r="96" spans="1:7" x14ac:dyDescent="0.2">
      <c r="A96" s="7"/>
      <c r="B96" s="83"/>
      <c r="C96" s="77"/>
      <c r="D96" s="31" t="s">
        <v>117</v>
      </c>
      <c r="E96" s="20">
        <v>8.702223</v>
      </c>
      <c r="F96" s="20">
        <v>8.702223</v>
      </c>
      <c r="G96" s="91"/>
    </row>
    <row r="97" spans="1:9" x14ac:dyDescent="0.2">
      <c r="A97" s="7"/>
      <c r="B97" s="83"/>
      <c r="C97" s="77"/>
      <c r="D97" s="31" t="s">
        <v>139</v>
      </c>
      <c r="E97" s="20">
        <v>1.085</v>
      </c>
      <c r="F97" s="20">
        <v>1.085</v>
      </c>
      <c r="G97" s="91"/>
    </row>
    <row r="98" spans="1:9" ht="13.9" customHeight="1" x14ac:dyDescent="0.2">
      <c r="A98" s="7"/>
      <c r="B98" s="83"/>
      <c r="C98" s="78"/>
      <c r="D98" s="29" t="s">
        <v>118</v>
      </c>
      <c r="E98" s="20">
        <v>0.14199999999999999</v>
      </c>
      <c r="F98" s="20">
        <v>0.14199999999999999</v>
      </c>
      <c r="G98" s="91"/>
    </row>
    <row r="99" spans="1:9" ht="13.9" hidden="1" customHeight="1" x14ac:dyDescent="0.2">
      <c r="A99" s="7"/>
      <c r="B99" s="83"/>
      <c r="C99" s="78"/>
      <c r="D99" s="29"/>
      <c r="E99" s="20">
        <v>0</v>
      </c>
      <c r="F99" s="20">
        <v>0</v>
      </c>
      <c r="G99" s="91"/>
    </row>
    <row r="100" spans="1:9" ht="13.9" customHeight="1" thickBot="1" x14ac:dyDescent="0.25">
      <c r="A100" s="7"/>
      <c r="B100" s="83"/>
      <c r="C100" s="78"/>
      <c r="D100" s="29" t="s">
        <v>133</v>
      </c>
      <c r="E100" s="48">
        <v>0.11979000000000001</v>
      </c>
      <c r="F100" s="48">
        <v>0.11979000000000001</v>
      </c>
      <c r="G100" s="91"/>
    </row>
    <row r="101" spans="1:9" ht="13.9" customHeight="1" x14ac:dyDescent="0.2">
      <c r="A101" s="7"/>
      <c r="B101" s="88"/>
      <c r="C101" s="77" t="s">
        <v>110</v>
      </c>
      <c r="D101" s="31" t="s">
        <v>116</v>
      </c>
      <c r="E101" s="49">
        <v>65.8</v>
      </c>
      <c r="F101" s="49">
        <v>65.8</v>
      </c>
      <c r="G101" s="91"/>
    </row>
    <row r="102" spans="1:9" ht="13.9" customHeight="1" x14ac:dyDescent="0.2">
      <c r="A102" s="7"/>
      <c r="B102" s="89"/>
      <c r="C102" s="93"/>
      <c r="D102" s="31" t="s">
        <v>117</v>
      </c>
      <c r="E102" s="33">
        <v>12.485227999999999</v>
      </c>
      <c r="F102" s="33">
        <v>12.485227999999999</v>
      </c>
      <c r="G102" s="92"/>
    </row>
    <row r="103" spans="1:9" ht="13.9" customHeight="1" x14ac:dyDescent="0.2">
      <c r="A103" s="7"/>
      <c r="B103" s="63" t="s">
        <v>38</v>
      </c>
      <c r="C103" s="52" t="s">
        <v>129</v>
      </c>
      <c r="D103" s="53" t="s">
        <v>129</v>
      </c>
      <c r="E103" s="54">
        <f>SUM(E82:E102)</f>
        <v>157.72557479707655</v>
      </c>
      <c r="F103" s="54">
        <f>SUM(F82:F102)</f>
        <v>157.72557479707655</v>
      </c>
      <c r="G103" s="63" t="s">
        <v>129</v>
      </c>
      <c r="I103" s="57"/>
    </row>
    <row r="104" spans="1:9" ht="13.9" customHeight="1" x14ac:dyDescent="0.25">
      <c r="A104" s="7"/>
      <c r="B104" s="37"/>
      <c r="C104" s="38"/>
      <c r="D104" s="39"/>
      <c r="E104" s="40"/>
      <c r="F104" s="40"/>
      <c r="G104" s="41"/>
      <c r="I104" s="57"/>
    </row>
    <row r="105" spans="1:9" x14ac:dyDescent="0.2">
      <c r="A105" s="7"/>
      <c r="B105" s="1"/>
      <c r="I105" s="57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4" t="s">
        <v>40</v>
      </c>
      <c r="C107" s="94"/>
      <c r="D107" s="94"/>
      <c r="E107" s="94"/>
      <c r="F107" s="94"/>
      <c r="G107" s="94"/>
      <c r="H107" s="94"/>
      <c r="I107" s="9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0" t="s">
        <v>41</v>
      </c>
      <c r="C111" s="60" t="s">
        <v>42</v>
      </c>
      <c r="D111" s="60" t="s">
        <v>43</v>
      </c>
      <c r="E111" s="60" t="s">
        <v>44</v>
      </c>
      <c r="F111" s="60" t="s">
        <v>45</v>
      </c>
      <c r="G111" s="60" t="s">
        <v>46</v>
      </c>
      <c r="H111" s="60" t="s">
        <v>47</v>
      </c>
      <c r="I111" s="60" t="s">
        <v>48</v>
      </c>
    </row>
    <row r="112" spans="1:9" ht="15" x14ac:dyDescent="0.2">
      <c r="A112" s="7"/>
      <c r="B112" s="60">
        <v>1</v>
      </c>
      <c r="C112" s="60">
        <v>2</v>
      </c>
      <c r="D112" s="60">
        <v>3</v>
      </c>
      <c r="E112" s="60">
        <v>4</v>
      </c>
      <c r="F112" s="60">
        <v>5</v>
      </c>
      <c r="G112" s="60">
        <v>6</v>
      </c>
      <c r="H112" s="60">
        <v>7</v>
      </c>
      <c r="I112" s="60">
        <v>8</v>
      </c>
    </row>
    <row r="113" spans="1:11" ht="28.5" customHeight="1" x14ac:dyDescent="0.2">
      <c r="A113" s="7"/>
      <c r="B113" s="80" t="s">
        <v>100</v>
      </c>
      <c r="C113" s="4" t="s">
        <v>88</v>
      </c>
      <c r="D113" s="23">
        <v>80</v>
      </c>
      <c r="E113" s="68">
        <v>25</v>
      </c>
      <c r="F113" s="68"/>
      <c r="G113" s="68">
        <f>D113-E113</f>
        <v>55</v>
      </c>
      <c r="H113" s="4"/>
      <c r="I113" s="4"/>
    </row>
    <row r="114" spans="1:11" x14ac:dyDescent="0.2">
      <c r="A114" s="7"/>
      <c r="B114" s="81"/>
      <c r="C114" s="4" t="s">
        <v>89</v>
      </c>
      <c r="D114" s="23">
        <v>9</v>
      </c>
      <c r="E114" s="68">
        <v>2.35</v>
      </c>
      <c r="F114" s="68"/>
      <c r="G114" s="68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80" t="s">
        <v>101</v>
      </c>
      <c r="C115" s="4" t="s">
        <v>102</v>
      </c>
      <c r="D115" s="23">
        <v>5</v>
      </c>
      <c r="E115" s="68">
        <v>0.86</v>
      </c>
      <c r="F115" s="68"/>
      <c r="G115" s="68">
        <f t="shared" si="8"/>
        <v>4.1399999999999997</v>
      </c>
      <c r="H115" s="4"/>
      <c r="I115" s="4"/>
    </row>
    <row r="116" spans="1:11" x14ac:dyDescent="0.2">
      <c r="A116" s="7"/>
      <c r="B116" s="102"/>
      <c r="C116" s="4" t="s">
        <v>103</v>
      </c>
      <c r="D116" s="23">
        <v>40</v>
      </c>
      <c r="E116" s="68">
        <v>1.07</v>
      </c>
      <c r="F116" s="68"/>
      <c r="G116" s="68">
        <f t="shared" si="8"/>
        <v>38.93</v>
      </c>
      <c r="H116" s="4"/>
      <c r="I116" s="4"/>
    </row>
    <row r="117" spans="1:11" ht="28.5" x14ac:dyDescent="0.2">
      <c r="A117" s="7"/>
      <c r="B117" s="102"/>
      <c r="C117" s="4" t="s">
        <v>104</v>
      </c>
      <c r="D117" s="23">
        <v>4.8</v>
      </c>
      <c r="E117" s="68">
        <v>0.57999999999999996</v>
      </c>
      <c r="F117" s="68"/>
      <c r="G117" s="68">
        <f t="shared" si="8"/>
        <v>4.22</v>
      </c>
      <c r="H117" s="4"/>
      <c r="I117" s="4"/>
    </row>
    <row r="118" spans="1:11" ht="28.5" x14ac:dyDescent="0.2">
      <c r="A118" s="7"/>
      <c r="B118" s="102"/>
      <c r="C118" s="4" t="s">
        <v>107</v>
      </c>
      <c r="D118" s="23">
        <v>15</v>
      </c>
      <c r="E118" s="68">
        <v>0</v>
      </c>
      <c r="F118" s="68"/>
      <c r="G118" s="68">
        <f t="shared" si="8"/>
        <v>15</v>
      </c>
      <c r="H118" s="4"/>
      <c r="I118" s="4"/>
    </row>
    <row r="119" spans="1:11" x14ac:dyDescent="0.2">
      <c r="A119" s="7"/>
      <c r="B119" s="102"/>
      <c r="C119" s="4" t="s">
        <v>105</v>
      </c>
      <c r="D119" s="23">
        <v>150</v>
      </c>
      <c r="E119" s="68">
        <v>44.4</v>
      </c>
      <c r="F119" s="68"/>
      <c r="G119" s="68">
        <f t="shared" si="8"/>
        <v>105.6</v>
      </c>
      <c r="H119" s="4"/>
      <c r="I119" s="4"/>
    </row>
    <row r="120" spans="1:11" x14ac:dyDescent="0.2">
      <c r="A120" s="7"/>
      <c r="B120" s="81"/>
      <c r="C120" s="4" t="s">
        <v>106</v>
      </c>
      <c r="D120" s="23">
        <v>160</v>
      </c>
      <c r="E120" s="68">
        <v>160</v>
      </c>
      <c r="F120" s="68"/>
      <c r="G120" s="68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7" t="s">
        <v>49</v>
      </c>
    </row>
    <row r="124" spans="1:11" x14ac:dyDescent="0.2">
      <c r="A124" s="7"/>
      <c r="B124" s="9"/>
      <c r="H124" s="57"/>
    </row>
    <row r="125" spans="1:11" ht="39.75" customHeight="1" x14ac:dyDescent="0.2">
      <c r="A125" s="7"/>
      <c r="B125" s="79" t="s">
        <v>134</v>
      </c>
      <c r="C125" s="79"/>
      <c r="D125" s="79"/>
      <c r="E125" s="79"/>
      <c r="F125" s="79"/>
      <c r="G125" s="79"/>
      <c r="H125" s="5"/>
      <c r="I125" s="5"/>
      <c r="J125" s="5"/>
      <c r="K125" s="5"/>
    </row>
    <row r="126" spans="1:11" x14ac:dyDescent="0.2">
      <c r="A126" s="7"/>
      <c r="B126" s="1"/>
      <c r="C126" s="69" t="s">
        <v>15</v>
      </c>
      <c r="D126" s="69"/>
      <c r="E126" s="69"/>
      <c r="F126" s="69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6" t="s">
        <v>138</v>
      </c>
      <c r="C128" s="76"/>
      <c r="D128" s="76"/>
      <c r="E128" s="76"/>
      <c r="F128" s="76"/>
      <c r="G128" s="76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6" t="s">
        <v>128</v>
      </c>
    </row>
    <row r="131" spans="1:14" x14ac:dyDescent="0.2">
      <c r="A131" s="7"/>
      <c r="B131" s="56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0" t="s">
        <v>75</v>
      </c>
      <c r="C134" s="60" t="s">
        <v>50</v>
      </c>
      <c r="D134" s="60" t="s">
        <v>51</v>
      </c>
      <c r="E134" s="60" t="s">
        <v>52</v>
      </c>
      <c r="F134" s="60" t="s">
        <v>71</v>
      </c>
      <c r="G134" s="60" t="s">
        <v>70</v>
      </c>
      <c r="H134" s="60" t="s">
        <v>78</v>
      </c>
    </row>
    <row r="135" spans="1:14" ht="15" x14ac:dyDescent="0.2">
      <c r="A135" s="7"/>
      <c r="B135" s="60">
        <v>1</v>
      </c>
      <c r="C135" s="60">
        <v>2</v>
      </c>
      <c r="D135" s="60">
        <v>3</v>
      </c>
      <c r="E135" s="60">
        <v>4</v>
      </c>
      <c r="F135" s="60">
        <v>5</v>
      </c>
      <c r="G135" s="60">
        <v>6</v>
      </c>
      <c r="H135" s="60">
        <v>7</v>
      </c>
    </row>
    <row r="136" spans="1:14" ht="15" x14ac:dyDescent="0.2">
      <c r="A136" s="7"/>
      <c r="B136" s="103" t="s">
        <v>91</v>
      </c>
      <c r="C136" s="82" t="s">
        <v>93</v>
      </c>
      <c r="D136" s="17" t="s">
        <v>95</v>
      </c>
      <c r="E136" s="18">
        <v>2</v>
      </c>
      <c r="F136" s="65">
        <v>5.9249999999999998</v>
      </c>
      <c r="G136" s="65">
        <v>5.9249999999999998</v>
      </c>
      <c r="H136" s="106">
        <f>N137</f>
        <v>34.318666666666665</v>
      </c>
      <c r="I136" s="19"/>
      <c r="J136" s="19"/>
      <c r="K136" s="19"/>
      <c r="L136" s="19"/>
      <c r="M136" s="8">
        <v>483.5</v>
      </c>
      <c r="N136" s="21">
        <f>G136+G137+G138+G139+G140+G141</f>
        <v>5.9729999999999999</v>
      </c>
    </row>
    <row r="137" spans="1:14" ht="15" x14ac:dyDescent="0.2">
      <c r="A137" s="7"/>
      <c r="B137" s="104"/>
      <c r="C137" s="88"/>
      <c r="D137" s="17" t="s">
        <v>96</v>
      </c>
      <c r="E137" s="18">
        <v>4</v>
      </c>
      <c r="F137" s="66">
        <v>1.2999999999999999E-2</v>
      </c>
      <c r="G137" s="66">
        <v>1.2999999999999999E-2</v>
      </c>
      <c r="H137" s="107"/>
      <c r="I137" s="64"/>
      <c r="J137" s="64"/>
      <c r="K137" s="64"/>
      <c r="L137" s="19"/>
      <c r="M137" s="8">
        <f>M136/12</f>
        <v>40.291666666666664</v>
      </c>
      <c r="N137" s="22">
        <f>M137-N136</f>
        <v>34.318666666666665</v>
      </c>
    </row>
    <row r="138" spans="1:14" ht="22.5" x14ac:dyDescent="0.2">
      <c r="A138" s="7"/>
      <c r="B138" s="104"/>
      <c r="C138" s="88"/>
      <c r="D138" s="17" t="s">
        <v>97</v>
      </c>
      <c r="E138" s="18">
        <v>6</v>
      </c>
      <c r="F138" s="66">
        <v>0</v>
      </c>
      <c r="G138" s="66">
        <v>0</v>
      </c>
      <c r="H138" s="107"/>
      <c r="I138" s="64"/>
      <c r="J138" s="64"/>
      <c r="K138" s="64"/>
      <c r="L138" s="19"/>
    </row>
    <row r="139" spans="1:14" ht="22.5" x14ac:dyDescent="0.2">
      <c r="A139" s="7"/>
      <c r="B139" s="104"/>
      <c r="C139" s="88"/>
      <c r="D139" s="17" t="s">
        <v>98</v>
      </c>
      <c r="E139" s="18">
        <v>5</v>
      </c>
      <c r="F139" s="66">
        <v>3.5000000000000003E-2</v>
      </c>
      <c r="G139" s="66">
        <v>3.5000000000000003E-2</v>
      </c>
      <c r="H139" s="107"/>
      <c r="I139" s="64"/>
      <c r="J139" s="64"/>
      <c r="K139" s="64"/>
      <c r="L139" s="19"/>
    </row>
    <row r="140" spans="1:14" ht="15" x14ac:dyDescent="0.2">
      <c r="A140" s="7"/>
      <c r="B140" s="104"/>
      <c r="C140" s="88"/>
      <c r="D140" s="17" t="s">
        <v>119</v>
      </c>
      <c r="E140" s="18">
        <v>5</v>
      </c>
      <c r="F140" s="66">
        <v>0</v>
      </c>
      <c r="G140" s="66">
        <v>0</v>
      </c>
      <c r="H140" s="107"/>
      <c r="I140" s="64"/>
      <c r="J140" s="64"/>
      <c r="K140" s="64"/>
      <c r="L140" s="19"/>
    </row>
    <row r="141" spans="1:14" ht="15" x14ac:dyDescent="0.2">
      <c r="A141" s="7"/>
      <c r="B141" s="105"/>
      <c r="C141" s="89"/>
      <c r="D141" s="17" t="s">
        <v>99</v>
      </c>
      <c r="E141" s="18">
        <v>5</v>
      </c>
      <c r="F141" s="66">
        <v>0</v>
      </c>
      <c r="G141" s="66">
        <v>0</v>
      </c>
      <c r="H141" s="108"/>
      <c r="I141" s="24"/>
      <c r="J141" s="24"/>
      <c r="K141" s="24"/>
      <c r="M141" s="8">
        <v>160</v>
      </c>
      <c r="N141" s="21">
        <f>G142</f>
        <v>5.4</v>
      </c>
    </row>
    <row r="142" spans="1:14" ht="31.15" customHeight="1" x14ac:dyDescent="0.2">
      <c r="A142" s="7"/>
      <c r="B142" s="16" t="s">
        <v>92</v>
      </c>
      <c r="C142" s="61" t="s">
        <v>94</v>
      </c>
      <c r="D142" s="61" t="s">
        <v>120</v>
      </c>
      <c r="E142" s="36">
        <v>3</v>
      </c>
      <c r="F142" s="67">
        <v>5.4</v>
      </c>
      <c r="G142" s="67">
        <v>5.4</v>
      </c>
      <c r="H142" s="51">
        <f>N142</f>
        <v>7.9333333333333336</v>
      </c>
      <c r="I142" s="24"/>
      <c r="J142" s="24"/>
      <c r="K142" s="24"/>
      <c r="M142" s="8">
        <f>M141/12</f>
        <v>13.333333333333334</v>
      </c>
      <c r="N142" s="22">
        <f>M142-N141</f>
        <v>7.9333333333333336</v>
      </c>
    </row>
    <row r="143" spans="1:14" ht="15" x14ac:dyDescent="0.2">
      <c r="A143" s="7"/>
      <c r="B143" s="63" t="s">
        <v>1</v>
      </c>
      <c r="C143" s="23" t="s">
        <v>129</v>
      </c>
      <c r="D143" s="23" t="s">
        <v>129</v>
      </c>
      <c r="E143" s="23" t="s">
        <v>129</v>
      </c>
      <c r="F143" s="55">
        <f>SUM(F136:F142)</f>
        <v>11.373000000000001</v>
      </c>
      <c r="G143" s="55">
        <f>SUM(G136:G142)</f>
        <v>11.373000000000001</v>
      </c>
      <c r="H143" s="23" t="s">
        <v>129</v>
      </c>
      <c r="I143" s="24"/>
      <c r="J143" s="24"/>
      <c r="K143" s="24"/>
    </row>
    <row r="144" spans="1:14" x14ac:dyDescent="0.2">
      <c r="A144" s="7"/>
      <c r="B144" s="9"/>
      <c r="I144" s="24"/>
      <c r="J144" s="24"/>
      <c r="K144" s="24"/>
    </row>
    <row r="145" spans="1:14" x14ac:dyDescent="0.2">
      <c r="A145" s="7"/>
      <c r="B145" s="2"/>
      <c r="I145" s="24"/>
      <c r="J145" s="24"/>
      <c r="K145" s="24"/>
    </row>
    <row r="146" spans="1:14" x14ac:dyDescent="0.2">
      <c r="A146" s="7"/>
      <c r="B146" s="9"/>
      <c r="D146" s="7"/>
      <c r="E146" s="57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4"/>
      <c r="G148" s="24"/>
      <c r="H148" s="24"/>
      <c r="I148" s="24"/>
    </row>
    <row r="149" spans="1:14" ht="48.75" customHeight="1" x14ac:dyDescent="0.2">
      <c r="A149" s="7"/>
      <c r="B149" s="79" t="s">
        <v>54</v>
      </c>
      <c r="C149" s="79"/>
      <c r="D149" s="79"/>
      <c r="E149" s="79"/>
      <c r="F149" s="24"/>
      <c r="G149" s="24"/>
      <c r="H149" s="24"/>
      <c r="I149" s="24"/>
    </row>
    <row r="150" spans="1:14" ht="25.5" customHeight="1" x14ac:dyDescent="0.2">
      <c r="A150" s="7"/>
      <c r="B150" s="74" t="s">
        <v>142</v>
      </c>
      <c r="C150" s="74"/>
      <c r="D150" s="74"/>
      <c r="E150" s="74"/>
      <c r="F150" s="24"/>
      <c r="G150" s="24"/>
      <c r="H150" s="24"/>
      <c r="I150" s="24"/>
    </row>
    <row r="151" spans="1:14" x14ac:dyDescent="0.2">
      <c r="A151" s="7"/>
      <c r="B151" s="109" t="s">
        <v>15</v>
      </c>
      <c r="C151" s="109"/>
      <c r="D151" s="109"/>
      <c r="E151" s="109"/>
      <c r="F151" s="24"/>
      <c r="G151" s="24"/>
      <c r="H151" s="24"/>
      <c r="I151" s="24"/>
    </row>
    <row r="152" spans="1:14" x14ac:dyDescent="0.2">
      <c r="A152" s="7"/>
      <c r="B152" s="9"/>
      <c r="F152" s="24"/>
      <c r="G152" s="24"/>
      <c r="H152" s="24"/>
      <c r="I152" s="24"/>
    </row>
    <row r="153" spans="1:14" x14ac:dyDescent="0.2">
      <c r="A153" s="7"/>
      <c r="B153" s="1"/>
      <c r="F153" s="24"/>
      <c r="G153" s="24"/>
      <c r="H153" s="24"/>
      <c r="I153" s="24"/>
      <c r="J153" s="24"/>
      <c r="K153" s="24"/>
      <c r="L153" s="24"/>
      <c r="M153" s="101" t="s">
        <v>121</v>
      </c>
      <c r="N153" s="101"/>
    </row>
    <row r="154" spans="1:14" x14ac:dyDescent="0.2">
      <c r="A154" s="7"/>
      <c r="B154" s="9"/>
      <c r="F154" s="24"/>
      <c r="G154" s="24"/>
      <c r="H154" s="24"/>
      <c r="I154" s="24"/>
      <c r="J154" s="24"/>
      <c r="K154" s="24"/>
      <c r="L154" s="24"/>
      <c r="M154" s="62">
        <v>8.2970000000000006</v>
      </c>
      <c r="N154" s="62">
        <v>8.2970000000000006</v>
      </c>
    </row>
    <row r="155" spans="1:14" ht="14.25" customHeight="1" x14ac:dyDescent="0.2">
      <c r="A155" s="7"/>
      <c r="B155" s="95" t="s">
        <v>55</v>
      </c>
      <c r="C155" s="96"/>
      <c r="D155" s="99" t="s">
        <v>76</v>
      </c>
      <c r="E155" s="99" t="s">
        <v>77</v>
      </c>
      <c r="F155" s="24"/>
      <c r="G155" s="24"/>
      <c r="H155" s="24"/>
      <c r="I155" s="24"/>
      <c r="J155" s="24"/>
      <c r="K155" s="24"/>
      <c r="L155" s="24"/>
      <c r="M155" s="44"/>
      <c r="N155" s="44"/>
    </row>
    <row r="156" spans="1:14" ht="45.75" customHeight="1" x14ac:dyDescent="0.2">
      <c r="A156" s="7"/>
      <c r="B156" s="97"/>
      <c r="C156" s="98"/>
      <c r="D156" s="100"/>
      <c r="E156" s="100"/>
      <c r="F156" s="24"/>
      <c r="G156" s="24"/>
      <c r="H156" s="24"/>
      <c r="I156" s="24"/>
      <c r="J156" s="24"/>
      <c r="K156" s="24"/>
      <c r="L156" s="24"/>
      <c r="M156" s="101" t="s">
        <v>122</v>
      </c>
      <c r="N156" s="101"/>
    </row>
    <row r="157" spans="1:14" ht="15" x14ac:dyDescent="0.2">
      <c r="A157" s="7"/>
      <c r="B157" s="110">
        <v>1</v>
      </c>
      <c r="C157" s="111"/>
      <c r="D157" s="60">
        <v>2</v>
      </c>
      <c r="E157" s="60">
        <v>3</v>
      </c>
      <c r="F157" s="24"/>
      <c r="G157" s="24"/>
      <c r="H157" s="24"/>
      <c r="I157" s="24"/>
      <c r="J157" s="24"/>
      <c r="K157" s="24"/>
      <c r="L157" s="24"/>
      <c r="M157" s="62">
        <v>2.863</v>
      </c>
      <c r="N157" s="62">
        <v>2.863</v>
      </c>
    </row>
    <row r="158" spans="1:14" ht="15" customHeight="1" x14ac:dyDescent="0.2">
      <c r="A158" s="7"/>
      <c r="B158" s="112" t="s">
        <v>56</v>
      </c>
      <c r="C158" s="113"/>
      <c r="D158" s="35">
        <v>0</v>
      </c>
      <c r="E158" s="35">
        <v>0</v>
      </c>
      <c r="F158" s="24"/>
      <c r="G158" s="24"/>
      <c r="H158" s="24"/>
      <c r="I158" s="24"/>
      <c r="J158" s="24"/>
      <c r="K158" s="24"/>
      <c r="L158" s="25"/>
      <c r="M158" s="62">
        <v>1.1950000000000001</v>
      </c>
      <c r="N158" s="62">
        <v>1.1950000000000001</v>
      </c>
    </row>
    <row r="159" spans="1:14" ht="15" x14ac:dyDescent="0.2">
      <c r="A159" s="7"/>
      <c r="B159" s="112" t="s">
        <v>57</v>
      </c>
      <c r="C159" s="113"/>
      <c r="D159" s="35">
        <v>0</v>
      </c>
      <c r="E159" s="35">
        <v>0</v>
      </c>
      <c r="F159" s="24"/>
      <c r="G159" s="24"/>
      <c r="H159" s="24"/>
      <c r="I159" s="24"/>
      <c r="J159" s="24"/>
      <c r="K159" s="24"/>
      <c r="L159" s="25"/>
      <c r="M159" s="43">
        <f>SUM(M157:M158)</f>
        <v>4.0579999999999998</v>
      </c>
      <c r="N159" s="43">
        <f>SUM(N157:N158)</f>
        <v>4.0579999999999998</v>
      </c>
    </row>
    <row r="160" spans="1:14" ht="15" x14ac:dyDescent="0.2">
      <c r="A160" s="7"/>
      <c r="B160" s="112" t="s">
        <v>58</v>
      </c>
      <c r="C160" s="113"/>
      <c r="D160" s="42">
        <f>F136*1000</f>
        <v>5925</v>
      </c>
      <c r="E160" s="42">
        <f>G136*1000</f>
        <v>5925</v>
      </c>
      <c r="F160" s="24"/>
      <c r="G160" s="24"/>
      <c r="H160" s="24"/>
      <c r="I160" s="24"/>
      <c r="J160" s="24"/>
      <c r="K160" s="24"/>
      <c r="L160" s="24"/>
      <c r="M160" s="44"/>
      <c r="N160" s="44"/>
    </row>
    <row r="161" spans="1:14" ht="15" x14ac:dyDescent="0.2">
      <c r="A161" s="7"/>
      <c r="B161" s="112" t="s">
        <v>59</v>
      </c>
      <c r="C161" s="113"/>
      <c r="D161" s="42">
        <f>F142*1000</f>
        <v>5400</v>
      </c>
      <c r="E161" s="42">
        <f>G142*1000</f>
        <v>5400</v>
      </c>
      <c r="F161" s="24"/>
      <c r="G161" s="24"/>
      <c r="H161" s="24"/>
      <c r="I161" s="24"/>
      <c r="J161" s="24"/>
      <c r="K161" s="24"/>
      <c r="L161" s="24"/>
      <c r="M161" s="44"/>
      <c r="N161" s="44"/>
    </row>
    <row r="162" spans="1:14" ht="15" x14ac:dyDescent="0.2">
      <c r="A162" s="7"/>
      <c r="B162" s="112" t="s">
        <v>60</v>
      </c>
      <c r="C162" s="113"/>
      <c r="D162" s="42">
        <f>F137*1000</f>
        <v>13</v>
      </c>
      <c r="E162" s="42">
        <f>G137*1000</f>
        <v>13</v>
      </c>
      <c r="F162" s="24"/>
      <c r="G162" s="24"/>
      <c r="H162" s="24"/>
      <c r="I162" s="24"/>
      <c r="J162" s="24"/>
      <c r="K162" s="24"/>
      <c r="L162" s="34"/>
      <c r="M162" s="114" t="s">
        <v>123</v>
      </c>
      <c r="N162" s="115"/>
    </row>
    <row r="163" spans="1:14" ht="15" x14ac:dyDescent="0.2">
      <c r="A163" s="7"/>
      <c r="B163" s="112" t="s">
        <v>61</v>
      </c>
      <c r="C163" s="113"/>
      <c r="D163" s="42">
        <f>(F139+F141+F140+F138)*1000</f>
        <v>35</v>
      </c>
      <c r="E163" s="42">
        <f>(G139+G141+G140+G138)*1000</f>
        <v>35</v>
      </c>
      <c r="F163" s="24"/>
      <c r="G163" s="24"/>
      <c r="H163" s="24"/>
      <c r="I163" s="24"/>
      <c r="J163" s="24"/>
      <c r="K163" s="24"/>
      <c r="L163" s="50" t="s">
        <v>124</v>
      </c>
      <c r="M163" s="45">
        <v>1.0999999999999999E-2</v>
      </c>
      <c r="N163" s="45">
        <v>1.0999999999999999E-2</v>
      </c>
    </row>
    <row r="164" spans="1:14" ht="15" x14ac:dyDescent="0.2">
      <c r="A164" s="7"/>
      <c r="B164" s="112" t="s">
        <v>62</v>
      </c>
      <c r="C164" s="113"/>
      <c r="D164" s="42">
        <v>0</v>
      </c>
      <c r="E164" s="42">
        <v>0</v>
      </c>
      <c r="F164" s="24"/>
      <c r="G164" s="24"/>
      <c r="H164" s="24"/>
      <c r="I164" s="24"/>
      <c r="J164" s="24"/>
      <c r="K164" s="24"/>
      <c r="L164" s="50" t="s">
        <v>125</v>
      </c>
      <c r="M164" s="45">
        <v>2.5000000000000001E-2</v>
      </c>
      <c r="N164" s="45">
        <v>2.5000000000000001E-2</v>
      </c>
    </row>
    <row r="165" spans="1:14" ht="15" x14ac:dyDescent="0.2">
      <c r="A165" s="7"/>
      <c r="B165" s="112" t="s">
        <v>63</v>
      </c>
      <c r="C165" s="113"/>
      <c r="D165" s="35">
        <v>0</v>
      </c>
      <c r="E165" s="35">
        <v>0</v>
      </c>
      <c r="F165" s="24"/>
      <c r="G165" s="24"/>
      <c r="H165" s="24"/>
      <c r="I165" s="24"/>
      <c r="J165" s="24"/>
      <c r="K165" s="24"/>
      <c r="L165" s="50" t="s">
        <v>126</v>
      </c>
      <c r="M165" s="45">
        <v>7.0000000000000007E-2</v>
      </c>
      <c r="N165" s="45">
        <v>7.0000000000000007E-2</v>
      </c>
    </row>
    <row r="166" spans="1:14" ht="15" customHeight="1" x14ac:dyDescent="0.2">
      <c r="A166" s="7"/>
      <c r="B166" s="112" t="s">
        <v>64</v>
      </c>
      <c r="C166" s="113"/>
      <c r="D166" s="35">
        <v>0</v>
      </c>
      <c r="E166" s="35">
        <v>0</v>
      </c>
      <c r="F166" s="24"/>
      <c r="G166" s="24"/>
      <c r="H166" s="24"/>
      <c r="I166" s="24"/>
      <c r="J166" s="24"/>
      <c r="K166" s="24"/>
      <c r="L166" s="50" t="s">
        <v>127</v>
      </c>
      <c r="M166" s="45">
        <v>1.0999999999999999E-2</v>
      </c>
      <c r="N166" s="45">
        <v>1.0999999999999999E-2</v>
      </c>
    </row>
    <row r="167" spans="1:14" ht="15" x14ac:dyDescent="0.2">
      <c r="A167" s="7"/>
      <c r="B167" s="112" t="s">
        <v>65</v>
      </c>
      <c r="C167" s="113"/>
      <c r="D167" s="35">
        <v>0</v>
      </c>
      <c r="E167" s="35">
        <v>0</v>
      </c>
      <c r="F167" s="24"/>
      <c r="G167" s="24"/>
      <c r="H167" s="24"/>
      <c r="I167" s="24"/>
      <c r="J167" s="24"/>
      <c r="K167" s="24"/>
      <c r="L167" s="34"/>
      <c r="M167" s="43">
        <f>SUM(M163:M166)</f>
        <v>0.11700000000000001</v>
      </c>
      <c r="N167" s="43">
        <f>SUM(N163:N166)</f>
        <v>0.11700000000000001</v>
      </c>
    </row>
    <row r="168" spans="1:14" ht="15" x14ac:dyDescent="0.2">
      <c r="A168" s="7"/>
      <c r="B168" s="112" t="s">
        <v>38</v>
      </c>
      <c r="C168" s="113"/>
      <c r="D168" s="35">
        <v>0</v>
      </c>
      <c r="E168" s="35">
        <v>0</v>
      </c>
      <c r="F168" s="24"/>
      <c r="G168" s="24"/>
      <c r="H168" s="24"/>
      <c r="I168" s="24"/>
      <c r="J168" s="24"/>
      <c r="K168" s="24"/>
      <c r="L168" s="34"/>
      <c r="M168" s="34"/>
      <c r="N168" s="24"/>
    </row>
    <row r="169" spans="1:14" x14ac:dyDescent="0.2">
      <c r="F169" s="24"/>
      <c r="G169" s="34"/>
      <c r="H169" s="34"/>
      <c r="I169" s="24"/>
    </row>
    <row r="170" spans="1:14" x14ac:dyDescent="0.2">
      <c r="F170" s="24"/>
      <c r="G170" s="24"/>
      <c r="H170" s="24"/>
      <c r="I170" s="24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август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2023-07-20T03:30:13Z</dcterms:modified>
</cp:coreProperties>
</file>