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605" windowHeight="12885"/>
  </bookViews>
  <sheets>
    <sheet name="Окт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G27" i="13" l="1"/>
  <c r="CV65" i="13" l="1"/>
  <c r="BQ65" i="13"/>
  <c r="BY114" i="13" l="1"/>
  <c r="BY113" i="13"/>
  <c r="BY112" i="13"/>
  <c r="AV112" i="13" l="1"/>
  <c r="AV111" i="13"/>
  <c r="AV114" i="13" l="1"/>
  <c r="AV113" i="13"/>
  <c r="EK98" i="13" l="1"/>
  <c r="FL92" i="13"/>
  <c r="FK93" i="13"/>
  <c r="EK92" i="13" s="1"/>
  <c r="FL91" i="13" l="1"/>
  <c r="DN99" i="13" l="1"/>
  <c r="CR99" i="13"/>
  <c r="CK81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3" i="13" l="1"/>
  <c r="BY119" i="13"/>
  <c r="AV119" i="13"/>
</calcChain>
</file>

<file path=xl/sharedStrings.xml><?xml version="1.0" encoding="utf-8"?>
<sst xmlns="http://schemas.openxmlformats.org/spreadsheetml/2006/main" count="340" uniqueCount="142">
  <si>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</si>
  <si>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</si>
  <si>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</si>
  <si>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</si>
  <si>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</si>
  <si>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</si>
  <si>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</si>
  <si>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</si>
  <si>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</si>
  <si>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</si>
  <si>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</si>
  <si>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</si>
  <si>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</si>
  <si>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</si>
  <si>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</si>
  <si>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</si>
  <si>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</si>
  <si>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</si>
  <si>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</si>
  <si>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</si>
  <si>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</si>
  <si>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</si>
  <si>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</si>
  <si>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</si>
  <si>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</si>
  <si>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</si>
  <si>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</si>
  <si>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</si>
  <si>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</si>
  <si>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</si>
  <si>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</si>
  <si>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</si>
  <si>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</si>
  <si>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</si>
  <si>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</si>
  <si>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</si>
  <si>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</si>
  <si>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</si>
  <si>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</si>
  <si>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</si>
  <si>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</si>
  <si>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</si>
  <si>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</si>
  <si>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</si>
  <si>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</si>
  <si>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</si>
  <si>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</si>
  <si>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</si>
  <si>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</si>
  <si>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</si>
  <si>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</si>
  <si>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</si>
  <si>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</si>
  <si>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</si>
  <si>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</si>
  <si>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</si>
  <si>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</si>
  <si>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</si>
  <si>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</si>
  <si>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</si>
  <si>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</si>
  <si>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</si>
  <si>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</si>
  <si>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</si>
  <si>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</si>
  <si>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</si>
  <si>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</si>
  <si>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</si>
  <si>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</si>
  <si>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</si>
  <si>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</si>
  <si>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</si>
  <si>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</si>
  <si>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</si>
  <si>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</si>
  <si>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</si>
  <si>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</si>
  <si>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</si>
  <si>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</si>
  <si>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</si>
  <si>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</si>
  <si>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</si>
  <si>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</si>
  <si>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</si>
  <si>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</si>
  <si>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</si>
  <si>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</si>
  <si>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</si>
  <si>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</si>
  <si>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</si>
  <si>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</si>
  <si>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</si>
  <si>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</si>
  <si>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</si>
  <si>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</si>
  <si>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</si>
  <si>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</si>
  <si>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</si>
  <si>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</si>
  <si>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</si>
  <si>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</si>
  <si>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</si>
  <si>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</si>
  <si>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</si>
  <si>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</si>
  <si>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</si>
  <si>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</si>
  <si>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</si>
  <si>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</si>
  <si>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</si>
  <si>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</si>
  <si>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</si>
  <si>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</si>
  <si>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</si>
  <si>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</si>
  <si>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</si>
  <si>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</si>
  <si>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</si>
  <si>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</si>
  <si>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</si>
  <si>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</si>
  <si>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</si>
  <si>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</si>
  <si>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</si>
  <si>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</si>
  <si>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</si>
  <si>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</si>
  <si>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</si>
  <si>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</si>
  <si>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</si>
  <si>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</si>
  <si>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</si>
  <si>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</si>
  <si>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</si>
  <si>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</si>
  <si>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</si>
  <si>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</si>
  <si>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 xml:space="preserve">октябрь </t>
  </si>
  <si>
    <t xml:space="preserve">октябрь (факт) </t>
  </si>
  <si>
    <t>октябрь</t>
  </si>
  <si>
    <t>за октябрь 2025 года</t>
  </si>
  <si>
    <t>АО "ННК-Хабаровский НПЗ"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</si>
</sst>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9"/>
  <sheetViews>
    <sheetView tabSelected="1" zoomScale="70" zoomScaleNormal="70" workbookViewId="0">
      <selection activeCell="FM107" sqref="FM10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6" t="s">
        <v>1</v>
      </c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8" t="s">
        <v>114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K6" s="56"/>
      <c r="FL6" s="56"/>
    </row>
    <row r="7" spans="1:168" s="41" customFormat="1" ht="23.2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K7" s="56"/>
      <c r="FL7" s="56"/>
    </row>
    <row r="8" spans="1:168" s="8" customFormat="1" ht="12.75" x14ac:dyDescent="0.2">
      <c r="AV8" s="79" t="s">
        <v>4</v>
      </c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80" t="s">
        <v>119</v>
      </c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1" t="s">
        <v>137</v>
      </c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2" t="s">
        <v>129</v>
      </c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FK9" s="57"/>
      <c r="FL9" s="57"/>
    </row>
    <row r="10" spans="1:168" s="44" customFormat="1" ht="15.75" x14ac:dyDescent="0.25">
      <c r="C10" s="80" t="s">
        <v>5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 t="s">
        <v>138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DC10" s="7"/>
      <c r="FK10" s="58"/>
      <c r="FL10" s="58"/>
    </row>
    <row r="12" spans="1:168" s="12" customFormat="1" ht="90" customHeight="1" x14ac:dyDescent="0.2">
      <c r="A12" s="83" t="s">
        <v>6</v>
      </c>
      <c r="B12" s="83"/>
      <c r="C12" s="83"/>
      <c r="D12" s="83"/>
      <c r="E12" s="83"/>
      <c r="F12" s="83" t="s">
        <v>7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 t="s">
        <v>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 t="s">
        <v>9</v>
      </c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 t="s">
        <v>10</v>
      </c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 t="s">
        <v>11</v>
      </c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 t="s">
        <v>121</v>
      </c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 t="s">
        <v>12</v>
      </c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 t="s">
        <v>13</v>
      </c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 t="s">
        <v>14</v>
      </c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K12" s="59"/>
      <c r="FL12" s="59"/>
    </row>
    <row r="13" spans="1:168" s="13" customFormat="1" x14ac:dyDescent="0.25">
      <c r="A13" s="84">
        <v>1</v>
      </c>
      <c r="B13" s="85"/>
      <c r="C13" s="85"/>
      <c r="D13" s="85"/>
      <c r="E13" s="86"/>
      <c r="F13" s="87">
        <v>2</v>
      </c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>
        <v>3</v>
      </c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>
        <v>4</v>
      </c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>
        <v>5</v>
      </c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>
        <v>6</v>
      </c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>
        <v>7</v>
      </c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>
        <v>8</v>
      </c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>
        <v>9</v>
      </c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>
        <v>10</v>
      </c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K13" s="60"/>
      <c r="FL13" s="60"/>
    </row>
    <row r="14" spans="1:168" s="14" customFormat="1" ht="117" customHeight="1" x14ac:dyDescent="0.25">
      <c r="A14" s="94" t="s">
        <v>34</v>
      </c>
      <c r="B14" s="95"/>
      <c r="C14" s="95"/>
      <c r="D14" s="95"/>
      <c r="E14" s="96"/>
      <c r="F14" s="97" t="s">
        <v>79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 t="s">
        <v>80</v>
      </c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8" t="s">
        <v>82</v>
      </c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9">
        <v>87.5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00" t="s">
        <v>130</v>
      </c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88">
        <v>127.029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v>133.19300000000001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133.19300000000001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91" t="s">
        <v>136</v>
      </c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3"/>
      <c r="FK14" s="61"/>
      <c r="FL14" s="61"/>
    </row>
    <row r="15" spans="1:168" s="14" customFormat="1" ht="7.5" hidden="1" customHeight="1" x14ac:dyDescent="0.25">
      <c r="A15" s="94"/>
      <c r="B15" s="95"/>
      <c r="C15" s="95"/>
      <c r="D15" s="95"/>
      <c r="E15" s="96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8" t="s">
        <v>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K19" s="63"/>
      <c r="FL19" s="63"/>
    </row>
    <row r="20" spans="1:168" s="44" customFormat="1" ht="15.75" x14ac:dyDescent="0.25">
      <c r="AV20" s="103" t="s">
        <v>110</v>
      </c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9" t="s">
        <v>4</v>
      </c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80" t="s">
        <v>120</v>
      </c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 t="s">
        <v>139</v>
      </c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2" t="s">
        <v>129</v>
      </c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FK22" s="57"/>
      <c r="FL22" s="57"/>
    </row>
    <row r="23" spans="1:168" s="44" customFormat="1" ht="15.75" x14ac:dyDescent="0.25">
      <c r="C23" s="80" t="s">
        <v>5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 t="s">
        <v>138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DC23" s="7"/>
      <c r="FK23" s="58"/>
      <c r="FL23" s="58"/>
    </row>
    <row r="25" spans="1:168" s="12" customFormat="1" ht="61.5" customHeight="1" x14ac:dyDescent="0.2">
      <c r="A25" s="83" t="s">
        <v>6</v>
      </c>
      <c r="B25" s="83"/>
      <c r="C25" s="83"/>
      <c r="D25" s="83"/>
      <c r="E25" s="83"/>
      <c r="F25" s="83" t="s">
        <v>16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 t="s">
        <v>8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 t="s">
        <v>17</v>
      </c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 t="s">
        <v>18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 t="s">
        <v>19</v>
      </c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 t="s">
        <v>20</v>
      </c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 t="s">
        <v>21</v>
      </c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 t="s">
        <v>22</v>
      </c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 t="s">
        <v>23</v>
      </c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K25" s="59"/>
      <c r="FL25" s="59"/>
    </row>
    <row r="26" spans="1:168" s="13" customFormat="1" x14ac:dyDescent="0.25">
      <c r="A26" s="84">
        <v>1</v>
      </c>
      <c r="B26" s="85"/>
      <c r="C26" s="85"/>
      <c r="D26" s="85"/>
      <c r="E26" s="86"/>
      <c r="F26" s="87">
        <v>2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>
        <v>3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>
        <v>4</v>
      </c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>
        <v>5</v>
      </c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>
        <v>6</v>
      </c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>
        <v>7</v>
      </c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>
        <v>8</v>
      </c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>
        <v>9</v>
      </c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>
        <v>10</v>
      </c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K26" s="60"/>
      <c r="FL26" s="60"/>
    </row>
    <row r="27" spans="1:168" s="14" customFormat="1" ht="117.75" customHeight="1" x14ac:dyDescent="0.25">
      <c r="A27" s="94" t="s">
        <v>34</v>
      </c>
      <c r="B27" s="95"/>
      <c r="C27" s="95"/>
      <c r="D27" s="95"/>
      <c r="E27" s="96"/>
      <c r="F27" s="97" t="s">
        <v>79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 t="s">
        <v>80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8" t="s">
        <v>82</v>
      </c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110">
        <f>AZ14</f>
        <v>87.5</v>
      </c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00" t="s">
        <v>131</v>
      </c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10">
        <f>CJ14</f>
        <v>127.029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133.19300000000001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133.19300000000001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07" t="str">
        <f>EL14</f>
        <v>нет свободной мощности</v>
      </c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8" t="s">
        <v>25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K31" s="63"/>
      <c r="FL31" s="63"/>
    </row>
    <row r="32" spans="1:168" s="44" customFormat="1" ht="15.75" x14ac:dyDescent="0.25">
      <c r="AD32" s="103" t="s">
        <v>115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4" t="s">
        <v>4</v>
      </c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80" t="s">
        <v>118</v>
      </c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1" t="s">
        <v>139</v>
      </c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105" t="s">
        <v>129</v>
      </c>
      <c r="DB34" s="105"/>
      <c r="DC34" s="105"/>
      <c r="DD34" s="105"/>
      <c r="DE34" s="105"/>
      <c r="DF34" s="105"/>
      <c r="DG34" s="105"/>
      <c r="DH34" s="105"/>
      <c r="DI34" s="106"/>
      <c r="DJ34" s="106"/>
      <c r="DK34" s="106"/>
      <c r="DL34" s="106"/>
      <c r="DM34" s="106"/>
      <c r="DN34" s="106"/>
      <c r="DO34" s="106"/>
      <c r="DP34" s="106"/>
      <c r="DQ34" s="106"/>
      <c r="FK34" s="57"/>
      <c r="FL34" s="57"/>
    </row>
    <row r="35" spans="1:168" s="44" customFormat="1" ht="15.75" x14ac:dyDescent="0.25">
      <c r="C35" s="80" t="s">
        <v>5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1" t="s">
        <v>138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4" t="s">
        <v>26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6"/>
      <c r="L37" s="114" t="s">
        <v>27</v>
      </c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6"/>
      <c r="AD37" s="83" t="s">
        <v>28</v>
      </c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</row>
    <row r="38" spans="1:168" ht="13.5" customHeight="1" x14ac:dyDescent="0.25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3"/>
      <c r="L38" s="111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3"/>
      <c r="AD38" s="111">
        <v>1</v>
      </c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3"/>
      <c r="BK38" s="111">
        <v>2</v>
      </c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3"/>
      <c r="CR38" s="111">
        <v>3</v>
      </c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3"/>
      <c r="DY38" s="83" t="s">
        <v>29</v>
      </c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</row>
    <row r="39" spans="1:168" ht="13.5" customHeight="1" x14ac:dyDescent="0.25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3"/>
      <c r="L39" s="111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3"/>
      <c r="AD39" s="111" t="s">
        <v>30</v>
      </c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3"/>
      <c r="BK39" s="111" t="s">
        <v>31</v>
      </c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3"/>
      <c r="CR39" s="111" t="s">
        <v>32</v>
      </c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3"/>
      <c r="DY39" s="83" t="s">
        <v>29</v>
      </c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</row>
    <row r="40" spans="1:168" ht="44.25" customHeight="1" x14ac:dyDescent="0.25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14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6"/>
      <c r="AD40" s="117" t="s">
        <v>33</v>
      </c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 t="s">
        <v>125</v>
      </c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 t="s">
        <v>33</v>
      </c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 t="s">
        <v>125</v>
      </c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 t="s">
        <v>33</v>
      </c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 t="s">
        <v>125</v>
      </c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 t="s">
        <v>33</v>
      </c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 t="s">
        <v>125</v>
      </c>
      <c r="EP40" s="117"/>
      <c r="EQ40" s="117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</row>
    <row r="41" spans="1:168" s="17" customFormat="1" x14ac:dyDescent="0.25">
      <c r="A41" s="94" t="s">
        <v>34</v>
      </c>
      <c r="B41" s="95"/>
      <c r="C41" s="95"/>
      <c r="D41" s="95"/>
      <c r="E41" s="95"/>
      <c r="F41" s="95"/>
      <c r="G41" s="95"/>
      <c r="H41" s="95"/>
      <c r="I41" s="95"/>
      <c r="J41" s="95"/>
      <c r="K41" s="96"/>
      <c r="L41" s="118" t="s">
        <v>35</v>
      </c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K41" s="65"/>
      <c r="FL41" s="65"/>
    </row>
    <row r="42" spans="1:168" s="17" customFormat="1" x14ac:dyDescent="0.25">
      <c r="A42" s="94" t="s">
        <v>36</v>
      </c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118" t="s">
        <v>37</v>
      </c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K42" s="65"/>
      <c r="FL42" s="65"/>
    </row>
    <row r="43" spans="1:168" s="17" customFormat="1" x14ac:dyDescent="0.25">
      <c r="A43" s="94" t="s">
        <v>38</v>
      </c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118" t="s">
        <v>39</v>
      </c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K43" s="65"/>
      <c r="FL43" s="65"/>
    </row>
    <row r="44" spans="1:168" s="17" customFormat="1" x14ac:dyDescent="0.25">
      <c r="A44" s="94" t="s">
        <v>29</v>
      </c>
      <c r="B44" s="95"/>
      <c r="C44" s="95"/>
      <c r="D44" s="95"/>
      <c r="E44" s="95"/>
      <c r="F44" s="95"/>
      <c r="G44" s="95"/>
      <c r="H44" s="95"/>
      <c r="I44" s="95"/>
      <c r="J44" s="95"/>
      <c r="K44" s="96"/>
      <c r="L44" s="118" t="s">
        <v>29</v>
      </c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8" t="s">
        <v>94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K48" s="63"/>
      <c r="FL48" s="63"/>
    </row>
    <row r="49" spans="1:169" s="8" customFormat="1" ht="15.75" x14ac:dyDescent="0.25">
      <c r="AV49" s="79" t="s">
        <v>4</v>
      </c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80" t="s">
        <v>90</v>
      </c>
      <c r="BH50" s="80"/>
      <c r="BI50" s="80"/>
      <c r="BJ50" s="80"/>
      <c r="BK50" s="80"/>
      <c r="BL50" s="80"/>
      <c r="BM50" s="80"/>
      <c r="BN50" s="80"/>
      <c r="BO50" s="80"/>
      <c r="BP50" s="80"/>
      <c r="BQ50" s="81" t="s">
        <v>139</v>
      </c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0" t="s">
        <v>129</v>
      </c>
      <c r="CJ50" s="80"/>
      <c r="CK50" s="80"/>
      <c r="CL50" s="80"/>
      <c r="CM50" s="80"/>
      <c r="CN50" s="80"/>
      <c r="CO50" s="80"/>
      <c r="CP50" s="80"/>
      <c r="CQ50" s="106"/>
      <c r="CR50" s="106"/>
      <c r="CS50" s="106"/>
      <c r="CT50" s="106"/>
      <c r="CU50" s="106"/>
      <c r="CV50" s="106"/>
      <c r="CW50" s="106"/>
      <c r="CX50" s="106"/>
      <c r="DC50" s="10"/>
      <c r="FK50" s="57"/>
      <c r="FL50" s="57"/>
    </row>
    <row r="51" spans="1:169" s="44" customFormat="1" ht="15.75" x14ac:dyDescent="0.25">
      <c r="D51" s="119" t="s">
        <v>5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50"/>
      <c r="R51" s="103" t="s">
        <v>138</v>
      </c>
      <c r="S51" s="103"/>
      <c r="T51" s="103"/>
      <c r="U51" s="103"/>
      <c r="V51" s="103"/>
      <c r="W51" s="103"/>
      <c r="X51" s="103"/>
      <c r="Y51" s="103"/>
      <c r="Z51" s="4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I51" s="7"/>
      <c r="FK51" s="58"/>
      <c r="FL51" s="58"/>
    </row>
    <row r="53" spans="1:169" ht="66" customHeight="1" x14ac:dyDescent="0.25">
      <c r="A53" s="83" t="s">
        <v>41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 t="s">
        <v>42</v>
      </c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 t="s">
        <v>43</v>
      </c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 t="s">
        <v>44</v>
      </c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 t="s">
        <v>45</v>
      </c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 t="s">
        <v>46</v>
      </c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34" t="s">
        <v>79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6"/>
      <c r="W55" s="121" t="s">
        <v>95</v>
      </c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  <c r="AS55" s="127" t="s">
        <v>135</v>
      </c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9"/>
      <c r="BQ55" s="130">
        <v>104.701896</v>
      </c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88">
        <v>118.093515</v>
      </c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90"/>
      <c r="EA55" s="184" t="str">
        <f>EM27</f>
        <v>нет свободной мощности</v>
      </c>
      <c r="EB55" s="185"/>
      <c r="EC55" s="185"/>
      <c r="ED55" s="185"/>
      <c r="EE55" s="185"/>
      <c r="EF55" s="185"/>
      <c r="EG55" s="185"/>
      <c r="EH55" s="185"/>
      <c r="EI55" s="185"/>
      <c r="EJ55" s="185"/>
      <c r="EK55" s="185"/>
      <c r="EL55" s="185"/>
      <c r="EM55" s="185"/>
      <c r="EN55" s="185"/>
      <c r="EO55" s="185"/>
      <c r="EP55" s="185"/>
      <c r="EQ55" s="185"/>
      <c r="ER55" s="185"/>
      <c r="ES55" s="185"/>
      <c r="ET55" s="185"/>
      <c r="EU55" s="185"/>
      <c r="EV55" s="185"/>
      <c r="EW55" s="185"/>
      <c r="EX55" s="185"/>
      <c r="EY55" s="185"/>
      <c r="EZ55" s="185"/>
      <c r="FA55" s="185"/>
      <c r="FB55" s="185"/>
      <c r="FC55" s="185"/>
      <c r="FD55" s="185"/>
      <c r="FE55" s="186"/>
      <c r="FK55" s="66"/>
      <c r="FL55" s="66"/>
      <c r="FM55" s="43"/>
    </row>
    <row r="56" spans="1:169" s="19" customFormat="1" ht="30" customHeight="1" x14ac:dyDescent="0.25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3"/>
      <c r="W56" s="121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3"/>
      <c r="AS56" s="131" t="s">
        <v>112</v>
      </c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3"/>
      <c r="BQ56" s="110">
        <v>1.4839E-2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88">
        <v>2.0159E-2</v>
      </c>
      <c r="CW56" s="89"/>
      <c r="CX56" s="89"/>
      <c r="CY56" s="89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90"/>
      <c r="EA56" s="187"/>
      <c r="EB56" s="188"/>
      <c r="EC56" s="188"/>
      <c r="ED56" s="188"/>
      <c r="EE56" s="188"/>
      <c r="EF56" s="188"/>
      <c r="EG56" s="188"/>
      <c r="EH56" s="188"/>
      <c r="EI56" s="188"/>
      <c r="EJ56" s="188"/>
      <c r="EK56" s="188"/>
      <c r="EL56" s="188"/>
      <c r="EM56" s="188"/>
      <c r="EN56" s="188"/>
      <c r="EO56" s="188"/>
      <c r="EP56" s="188"/>
      <c r="EQ56" s="188"/>
      <c r="ER56" s="188"/>
      <c r="ES56" s="188"/>
      <c r="ET56" s="188"/>
      <c r="EU56" s="188"/>
      <c r="EV56" s="188"/>
      <c r="EW56" s="188"/>
      <c r="EX56" s="188"/>
      <c r="EY56" s="188"/>
      <c r="EZ56" s="188"/>
      <c r="FA56" s="188"/>
      <c r="FB56" s="188"/>
      <c r="FC56" s="188"/>
      <c r="FD56" s="188"/>
      <c r="FE56" s="189"/>
      <c r="FK56" s="66"/>
      <c r="FL56" s="66"/>
      <c r="FM56" s="43"/>
    </row>
    <row r="57" spans="1:169" s="19" customFormat="1" ht="30" customHeight="1" x14ac:dyDescent="0.25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3"/>
      <c r="W57" s="121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3"/>
      <c r="AS57" s="131" t="s">
        <v>93</v>
      </c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3"/>
      <c r="BQ57" s="110">
        <v>1.24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1.0276209999999999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87"/>
      <c r="EB57" s="188"/>
      <c r="EC57" s="188"/>
      <c r="ED57" s="188"/>
      <c r="EE57" s="188"/>
      <c r="EF57" s="188"/>
      <c r="EG57" s="188"/>
      <c r="EH57" s="188"/>
      <c r="EI57" s="188"/>
      <c r="EJ57" s="188"/>
      <c r="EK57" s="188"/>
      <c r="EL57" s="188"/>
      <c r="EM57" s="188"/>
      <c r="EN57" s="188"/>
      <c r="EO57" s="188"/>
      <c r="EP57" s="188"/>
      <c r="EQ57" s="188"/>
      <c r="ER57" s="188"/>
      <c r="ES57" s="188"/>
      <c r="ET57" s="188"/>
      <c r="EU57" s="188"/>
      <c r="EV57" s="188"/>
      <c r="EW57" s="188"/>
      <c r="EX57" s="188"/>
      <c r="EY57" s="188"/>
      <c r="EZ57" s="188"/>
      <c r="FA57" s="188"/>
      <c r="FB57" s="188"/>
      <c r="FC57" s="188"/>
      <c r="FD57" s="188"/>
      <c r="FE57" s="189"/>
      <c r="FK57" s="66"/>
      <c r="FL57" s="66"/>
    </row>
    <row r="58" spans="1:169" s="19" customFormat="1" ht="30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3"/>
      <c r="W58" s="121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3"/>
      <c r="AS58" s="131" t="s">
        <v>113</v>
      </c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3"/>
      <c r="BQ58" s="110">
        <v>5.9530000000000003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88">
        <v>0.68198599999999998</v>
      </c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90"/>
      <c r="EA58" s="187"/>
      <c r="EB58" s="188"/>
      <c r="EC58" s="188"/>
      <c r="ED58" s="188"/>
      <c r="EE58" s="188"/>
      <c r="EF58" s="188"/>
      <c r="EG58" s="188"/>
      <c r="EH58" s="188"/>
      <c r="EI58" s="188"/>
      <c r="EJ58" s="188"/>
      <c r="EK58" s="188"/>
      <c r="EL58" s="188"/>
      <c r="EM58" s="188"/>
      <c r="EN58" s="188"/>
      <c r="EO58" s="188"/>
      <c r="EP58" s="188"/>
      <c r="EQ58" s="188"/>
      <c r="ER58" s="188"/>
      <c r="ES58" s="188"/>
      <c r="ET58" s="188"/>
      <c r="EU58" s="188"/>
      <c r="EV58" s="188"/>
      <c r="EW58" s="188"/>
      <c r="EX58" s="188"/>
      <c r="EY58" s="188"/>
      <c r="EZ58" s="188"/>
      <c r="FA58" s="188"/>
      <c r="FB58" s="188"/>
      <c r="FC58" s="188"/>
      <c r="FD58" s="188"/>
      <c r="FE58" s="189"/>
      <c r="FK58" s="66"/>
      <c r="FL58" s="66"/>
    </row>
    <row r="59" spans="1:169" s="19" customFormat="1" ht="30" customHeight="1" x14ac:dyDescent="0.25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3"/>
      <c r="W59" s="121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3"/>
      <c r="AS59" s="131" t="s">
        <v>124</v>
      </c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3"/>
      <c r="BQ59" s="110">
        <v>14.951795000000001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88">
        <v>13.344984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187"/>
      <c r="EB59" s="188"/>
      <c r="EC59" s="188"/>
      <c r="ED59" s="188"/>
      <c r="EE59" s="188"/>
      <c r="EF59" s="188"/>
      <c r="EG59" s="188"/>
      <c r="EH59" s="188"/>
      <c r="EI59" s="188"/>
      <c r="EJ59" s="188"/>
      <c r="EK59" s="188"/>
      <c r="EL59" s="188"/>
      <c r="EM59" s="188"/>
      <c r="EN59" s="188"/>
      <c r="EO59" s="188"/>
      <c r="EP59" s="188"/>
      <c r="EQ59" s="188"/>
      <c r="ER59" s="188"/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9"/>
      <c r="FK59" s="66"/>
      <c r="FL59" s="66"/>
    </row>
    <row r="60" spans="1:169" s="19" customFormat="1" ht="30" customHeight="1" x14ac:dyDescent="0.25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3"/>
      <c r="W60" s="124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6"/>
      <c r="AS60" s="131" t="s">
        <v>89</v>
      </c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3"/>
      <c r="BQ60" s="110">
        <v>0.16722400000000001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88">
        <v>2.4455999999999999E-2</v>
      </c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90"/>
      <c r="EA60" s="187"/>
      <c r="EB60" s="188"/>
      <c r="EC60" s="188"/>
      <c r="ED60" s="188"/>
      <c r="EE60" s="188"/>
      <c r="EF60" s="188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188"/>
      <c r="EV60" s="188"/>
      <c r="EW60" s="188"/>
      <c r="EX60" s="188"/>
      <c r="EY60" s="188"/>
      <c r="EZ60" s="188"/>
      <c r="FA60" s="188"/>
      <c r="FB60" s="188"/>
      <c r="FC60" s="188"/>
      <c r="FD60" s="188"/>
      <c r="FE60" s="189"/>
      <c r="FK60" s="66"/>
      <c r="FL60" s="66"/>
    </row>
    <row r="61" spans="1:169" s="19" customFormat="1" ht="30" customHeight="1" x14ac:dyDescent="0.2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3"/>
      <c r="W61" s="134" t="s">
        <v>92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7" t="s">
        <v>135</v>
      </c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9"/>
      <c r="BQ61" s="110">
        <v>98.2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88">
        <v>103.012066</v>
      </c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90"/>
      <c r="EA61" s="187"/>
      <c r="EB61" s="188"/>
      <c r="EC61" s="188"/>
      <c r="ED61" s="188"/>
      <c r="EE61" s="188"/>
      <c r="EF61" s="188"/>
      <c r="EG61" s="188"/>
      <c r="EH61" s="188"/>
      <c r="EI61" s="188"/>
      <c r="EJ61" s="188"/>
      <c r="EK61" s="188"/>
      <c r="EL61" s="188"/>
      <c r="EM61" s="188"/>
      <c r="EN61" s="188"/>
      <c r="EO61" s="188"/>
      <c r="EP61" s="188"/>
      <c r="EQ61" s="188"/>
      <c r="ER61" s="188"/>
      <c r="ES61" s="188"/>
      <c r="ET61" s="188"/>
      <c r="EU61" s="188"/>
      <c r="EV61" s="188"/>
      <c r="EW61" s="188"/>
      <c r="EX61" s="188"/>
      <c r="EY61" s="188"/>
      <c r="EZ61" s="188"/>
      <c r="FA61" s="188"/>
      <c r="FB61" s="188"/>
      <c r="FC61" s="188"/>
      <c r="FD61" s="188"/>
      <c r="FE61" s="189"/>
      <c r="FK61" s="66"/>
      <c r="FL61" s="66"/>
    </row>
    <row r="62" spans="1:169" s="19" customFormat="1" ht="30" customHeight="1" x14ac:dyDescent="0.25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121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3"/>
      <c r="AS62" s="131" t="s">
        <v>112</v>
      </c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3"/>
      <c r="BQ62" s="110">
        <v>0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88">
        <v>0</v>
      </c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90"/>
      <c r="EA62" s="187"/>
      <c r="EB62" s="188"/>
      <c r="EC62" s="188"/>
      <c r="ED62" s="188"/>
      <c r="EE62" s="188"/>
      <c r="EF62" s="188"/>
      <c r="EG62" s="188"/>
      <c r="EH62" s="188"/>
      <c r="EI62" s="188"/>
      <c r="EJ62" s="188"/>
      <c r="EK62" s="188"/>
      <c r="EL62" s="188"/>
      <c r="EM62" s="188"/>
      <c r="EN62" s="188"/>
      <c r="EO62" s="188"/>
      <c r="EP62" s="188"/>
      <c r="EQ62" s="188"/>
      <c r="ER62" s="188"/>
      <c r="ES62" s="188"/>
      <c r="ET62" s="188"/>
      <c r="EU62" s="188"/>
      <c r="EV62" s="188"/>
      <c r="EW62" s="188"/>
      <c r="EX62" s="188"/>
      <c r="EY62" s="188"/>
      <c r="EZ62" s="188"/>
      <c r="FA62" s="188"/>
      <c r="FB62" s="188"/>
      <c r="FC62" s="188"/>
      <c r="FD62" s="188"/>
      <c r="FE62" s="189"/>
      <c r="FK62" s="66"/>
      <c r="FL62" s="66"/>
    </row>
    <row r="63" spans="1:169" s="19" customFormat="1" ht="30" customHeight="1" x14ac:dyDescent="0.25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3"/>
      <c r="W63" s="121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3"/>
      <c r="AS63" s="131" t="s">
        <v>93</v>
      </c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88">
        <v>0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75"/>
      <c r="CU63" s="75"/>
      <c r="CV63" s="88">
        <v>0.107027</v>
      </c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90"/>
      <c r="EA63" s="187"/>
      <c r="EB63" s="188"/>
      <c r="EC63" s="188"/>
      <c r="ED63" s="188"/>
      <c r="EE63" s="188"/>
      <c r="EF63" s="188"/>
      <c r="EG63" s="188"/>
      <c r="EH63" s="188"/>
      <c r="EI63" s="188"/>
      <c r="EJ63" s="188"/>
      <c r="EK63" s="188"/>
      <c r="EL63" s="188"/>
      <c r="EM63" s="188"/>
      <c r="EN63" s="188"/>
      <c r="EO63" s="188"/>
      <c r="EP63" s="188"/>
      <c r="EQ63" s="188"/>
      <c r="ER63" s="188"/>
      <c r="ES63" s="188"/>
      <c r="ET63" s="188"/>
      <c r="EU63" s="188"/>
      <c r="EV63" s="188"/>
      <c r="EW63" s="188"/>
      <c r="EX63" s="188"/>
      <c r="EY63" s="188"/>
      <c r="EZ63" s="188"/>
      <c r="FA63" s="188"/>
      <c r="FB63" s="188"/>
      <c r="FC63" s="188"/>
      <c r="FD63" s="188"/>
      <c r="FE63" s="189"/>
      <c r="FK63" s="66"/>
      <c r="FL63" s="66"/>
    </row>
    <row r="64" spans="1:169" s="19" customFormat="1" ht="30" customHeight="1" x14ac:dyDescent="0.25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6"/>
      <c r="W64" s="124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6"/>
      <c r="AS64" s="131" t="s">
        <v>141</v>
      </c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3"/>
      <c r="BQ64" s="88">
        <v>8.4770000000000003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75"/>
      <c r="CU64" s="75"/>
      <c r="CV64" s="88">
        <v>9.0144190000000002</v>
      </c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90"/>
      <c r="EA64" s="190"/>
      <c r="EB64" s="191"/>
      <c r="EC64" s="191"/>
      <c r="ED64" s="191"/>
      <c r="EE64" s="191"/>
      <c r="EF64" s="191"/>
      <c r="EG64" s="191"/>
      <c r="EH64" s="191"/>
      <c r="EI64" s="191"/>
      <c r="EJ64" s="191"/>
      <c r="EK64" s="191"/>
      <c r="EL64" s="191"/>
      <c r="EM64" s="191"/>
      <c r="EN64" s="191"/>
      <c r="EO64" s="191"/>
      <c r="EP64" s="191"/>
      <c r="EQ64" s="191"/>
      <c r="ER64" s="191"/>
      <c r="ES64" s="191"/>
      <c r="ET64" s="191"/>
      <c r="EU64" s="191"/>
      <c r="EV64" s="191"/>
      <c r="EW64" s="191"/>
      <c r="EX64" s="191"/>
      <c r="EY64" s="191"/>
      <c r="EZ64" s="191"/>
      <c r="FA64" s="191"/>
      <c r="FB64" s="191"/>
      <c r="FC64" s="191"/>
      <c r="FD64" s="191"/>
      <c r="FE64" s="192"/>
      <c r="FK64" s="66"/>
      <c r="FL64" s="66"/>
    </row>
    <row r="65" spans="1:168" s="17" customFormat="1" x14ac:dyDescent="0.25">
      <c r="A65" s="20"/>
      <c r="B65" s="137" t="s">
        <v>47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8"/>
      <c r="W65" s="21"/>
      <c r="X65" s="139" t="s">
        <v>96</v>
      </c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40"/>
      <c r="AS65" s="22"/>
      <c r="AT65" s="139" t="s">
        <v>96</v>
      </c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40"/>
      <c r="BQ65" s="141">
        <f>SUM(BQ55:CU64)</f>
        <v>233.70575400000001</v>
      </c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>
        <f>SUM(CV55:DZ64)</f>
        <v>245.32623299999997</v>
      </c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  <c r="DJ65" s="141"/>
      <c r="DK65" s="141"/>
      <c r="DL65" s="141"/>
      <c r="DM65" s="141"/>
      <c r="DN65" s="141"/>
      <c r="DO65" s="141"/>
      <c r="DP65" s="141"/>
      <c r="DQ65" s="141"/>
      <c r="DR65" s="141"/>
      <c r="DS65" s="141"/>
      <c r="DT65" s="141"/>
      <c r="DU65" s="141"/>
      <c r="DV65" s="141"/>
      <c r="DW65" s="141"/>
      <c r="DX65" s="141"/>
      <c r="DY65" s="141"/>
      <c r="DZ65" s="141"/>
      <c r="EA65" s="99" t="s">
        <v>96</v>
      </c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08" t="s">
        <v>49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09"/>
      <c r="FF69" s="109"/>
      <c r="FG69" s="109"/>
      <c r="FH69" s="109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42" t="s">
        <v>50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 t="s">
        <v>126</v>
      </c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 t="s">
        <v>127</v>
      </c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142"/>
      <c r="BC71" s="142" t="s">
        <v>128</v>
      </c>
      <c r="BD71" s="142"/>
      <c r="BE71" s="142"/>
      <c r="BF71" s="142"/>
      <c r="BG71" s="142"/>
      <c r="BH71" s="142"/>
      <c r="BI71" s="142"/>
      <c r="BJ71" s="142"/>
      <c r="BK71" s="142"/>
      <c r="BL71" s="142"/>
      <c r="BM71" s="142"/>
      <c r="BN71" s="142"/>
      <c r="BO71" s="142"/>
      <c r="BP71" s="142"/>
      <c r="BQ71" s="142"/>
      <c r="BR71" s="142"/>
      <c r="BS71" s="142"/>
      <c r="BT71" s="142" t="s">
        <v>51</v>
      </c>
      <c r="BU71" s="142"/>
      <c r="BV71" s="142"/>
      <c r="BW71" s="142"/>
      <c r="BX71" s="142"/>
      <c r="BY71" s="142"/>
      <c r="BZ71" s="142"/>
      <c r="CA71" s="142"/>
      <c r="CB71" s="142"/>
      <c r="CC71" s="142"/>
      <c r="CD71" s="142"/>
      <c r="CE71" s="142"/>
      <c r="CF71" s="142"/>
      <c r="CG71" s="142"/>
      <c r="CH71" s="142"/>
      <c r="CI71" s="142"/>
      <c r="CJ71" s="142"/>
      <c r="CK71" s="142" t="s">
        <v>52</v>
      </c>
      <c r="CL71" s="142"/>
      <c r="CM71" s="142"/>
      <c r="CN71" s="142"/>
      <c r="CO71" s="142"/>
      <c r="CP71" s="142"/>
      <c r="CQ71" s="142"/>
      <c r="CR71" s="142"/>
      <c r="CS71" s="142"/>
      <c r="CT71" s="142"/>
      <c r="CU71" s="142"/>
      <c r="CV71" s="142"/>
      <c r="CW71" s="142"/>
      <c r="CX71" s="142"/>
      <c r="CY71" s="142"/>
      <c r="CZ71" s="142" t="s">
        <v>53</v>
      </c>
      <c r="DA71" s="142"/>
      <c r="DB71" s="142"/>
      <c r="DC71" s="142"/>
      <c r="DD71" s="142"/>
      <c r="DE71" s="142"/>
      <c r="DF71" s="142"/>
      <c r="DG71" s="142"/>
      <c r="DH71" s="142"/>
      <c r="DI71" s="142"/>
      <c r="DJ71" s="142"/>
      <c r="DK71" s="142"/>
      <c r="DL71" s="142"/>
      <c r="DM71" s="142"/>
      <c r="DN71" s="142"/>
      <c r="DO71" s="142"/>
      <c r="DP71" s="142"/>
      <c r="DQ71" s="142"/>
      <c r="DR71" s="142"/>
      <c r="DS71" s="142"/>
      <c r="DT71" s="142"/>
      <c r="DU71" s="142"/>
      <c r="DV71" s="142"/>
      <c r="DW71" s="142"/>
      <c r="DX71" s="142"/>
      <c r="DY71" s="142" t="s">
        <v>54</v>
      </c>
      <c r="DZ71" s="142"/>
      <c r="EA71" s="142"/>
      <c r="EB71" s="142"/>
      <c r="EC71" s="142"/>
      <c r="ED71" s="142"/>
      <c r="EE71" s="142"/>
      <c r="EF71" s="142"/>
      <c r="EG71" s="142"/>
      <c r="EH71" s="142"/>
      <c r="EI71" s="142"/>
      <c r="EJ71" s="142"/>
      <c r="EK71" s="142"/>
      <c r="EL71" s="142"/>
      <c r="EM71" s="142"/>
      <c r="EN71" s="142"/>
      <c r="EO71" s="142"/>
      <c r="EP71" s="142"/>
      <c r="EQ71" s="142"/>
      <c r="ER71" s="142"/>
      <c r="ES71" s="142"/>
      <c r="ET71" s="142"/>
      <c r="EU71" s="142"/>
      <c r="EV71" s="142"/>
      <c r="EW71" s="142"/>
      <c r="EX71" s="142"/>
      <c r="EY71" s="142"/>
      <c r="EZ71" s="142"/>
      <c r="FA71" s="142"/>
      <c r="FB71" s="142"/>
      <c r="FC71" s="142"/>
      <c r="FD71" s="142"/>
      <c r="FE71" s="142"/>
      <c r="FF71" s="142"/>
      <c r="FG71" s="142"/>
      <c r="FH71" s="142"/>
      <c r="FK71" s="67"/>
      <c r="FL71" s="67"/>
    </row>
    <row r="72" spans="1:168" s="23" customFormat="1" ht="12" customHeight="1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49"/>
      <c r="CS72" s="149"/>
      <c r="CT72" s="149"/>
      <c r="CU72" s="149"/>
      <c r="CV72" s="149"/>
      <c r="CW72" s="149"/>
      <c r="CX72" s="149"/>
      <c r="CY72" s="149"/>
      <c r="CZ72" s="143"/>
      <c r="DA72" s="143"/>
      <c r="DB72" s="143"/>
      <c r="DC72" s="143"/>
      <c r="DD72" s="143"/>
      <c r="DE72" s="143"/>
      <c r="DF72" s="143"/>
      <c r="DG72" s="143"/>
      <c r="DH72" s="143"/>
      <c r="DI72" s="143"/>
      <c r="DJ72" s="143"/>
      <c r="DK72" s="143"/>
      <c r="DL72" s="143"/>
      <c r="DM72" s="143"/>
      <c r="DN72" s="143"/>
      <c r="DO72" s="143"/>
      <c r="DP72" s="143"/>
      <c r="DQ72" s="143"/>
      <c r="DR72" s="143"/>
      <c r="DS72" s="143"/>
      <c r="DT72" s="143"/>
      <c r="DU72" s="143"/>
      <c r="DV72" s="143"/>
      <c r="DW72" s="143"/>
      <c r="DX72" s="143"/>
      <c r="DY72" s="144" t="s">
        <v>55</v>
      </c>
      <c r="DZ72" s="145"/>
      <c r="EA72" s="145"/>
      <c r="EB72" s="145"/>
      <c r="EC72" s="145"/>
      <c r="ED72" s="145"/>
      <c r="EE72" s="145"/>
      <c r="EF72" s="145"/>
      <c r="EG72" s="145"/>
      <c r="EH72" s="145"/>
      <c r="EI72" s="145"/>
      <c r="EJ72" s="146"/>
      <c r="EK72" s="144" t="s">
        <v>56</v>
      </c>
      <c r="EL72" s="145"/>
      <c r="EM72" s="145"/>
      <c r="EN72" s="145"/>
      <c r="EO72" s="145"/>
      <c r="EP72" s="145"/>
      <c r="EQ72" s="145"/>
      <c r="ER72" s="145"/>
      <c r="ES72" s="145"/>
      <c r="ET72" s="145"/>
      <c r="EU72" s="145"/>
      <c r="EV72" s="146"/>
      <c r="EW72" s="144" t="s">
        <v>57</v>
      </c>
      <c r="EX72" s="145"/>
      <c r="EY72" s="145"/>
      <c r="EZ72" s="145"/>
      <c r="FA72" s="145"/>
      <c r="FB72" s="145"/>
      <c r="FC72" s="145"/>
      <c r="FD72" s="145"/>
      <c r="FE72" s="145"/>
      <c r="FF72" s="145"/>
      <c r="FG72" s="145"/>
      <c r="FH72" s="146"/>
      <c r="FK72" s="67"/>
      <c r="FL72" s="67"/>
    </row>
    <row r="73" spans="1:168" s="24" customFormat="1" ht="12.75" x14ac:dyDescent="0.25">
      <c r="A73" s="147">
        <v>1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>
        <v>2</v>
      </c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>
        <v>3</v>
      </c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>
        <v>4</v>
      </c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>
        <v>5</v>
      </c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>
        <v>6</v>
      </c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  <c r="CV73" s="147"/>
      <c r="CW73" s="147"/>
      <c r="CX73" s="147"/>
      <c r="CY73" s="147"/>
      <c r="CZ73" s="147">
        <v>7</v>
      </c>
      <c r="DA73" s="147"/>
      <c r="DB73" s="147"/>
      <c r="DC73" s="147"/>
      <c r="DD73" s="147"/>
      <c r="DE73" s="147"/>
      <c r="DF73" s="147"/>
      <c r="DG73" s="147"/>
      <c r="DH73" s="147"/>
      <c r="DI73" s="147"/>
      <c r="DJ73" s="147"/>
      <c r="DK73" s="147"/>
      <c r="DL73" s="147"/>
      <c r="DM73" s="147"/>
      <c r="DN73" s="147"/>
      <c r="DO73" s="147"/>
      <c r="DP73" s="147"/>
      <c r="DQ73" s="147"/>
      <c r="DR73" s="147"/>
      <c r="DS73" s="147"/>
      <c r="DT73" s="147"/>
      <c r="DU73" s="147"/>
      <c r="DV73" s="147"/>
      <c r="DW73" s="147"/>
      <c r="DX73" s="147"/>
      <c r="DY73" s="150">
        <v>8</v>
      </c>
      <c r="DZ73" s="151"/>
      <c r="EA73" s="151"/>
      <c r="EB73" s="151"/>
      <c r="EC73" s="151"/>
      <c r="ED73" s="151"/>
      <c r="EE73" s="151"/>
      <c r="EF73" s="151"/>
      <c r="EG73" s="151"/>
      <c r="EH73" s="151"/>
      <c r="EI73" s="151"/>
      <c r="EJ73" s="152"/>
      <c r="EK73" s="150">
        <v>9</v>
      </c>
      <c r="EL73" s="151"/>
      <c r="EM73" s="151"/>
      <c r="EN73" s="151"/>
      <c r="EO73" s="151"/>
      <c r="EP73" s="151"/>
      <c r="EQ73" s="151"/>
      <c r="ER73" s="151"/>
      <c r="ES73" s="151"/>
      <c r="ET73" s="151"/>
      <c r="EU73" s="151"/>
      <c r="EV73" s="152"/>
      <c r="EW73" s="150">
        <v>10</v>
      </c>
      <c r="EX73" s="151"/>
      <c r="EY73" s="151"/>
      <c r="EZ73" s="151"/>
      <c r="FA73" s="151"/>
      <c r="FB73" s="151"/>
      <c r="FC73" s="151"/>
      <c r="FD73" s="151"/>
      <c r="FE73" s="151"/>
      <c r="FF73" s="151"/>
      <c r="FG73" s="151"/>
      <c r="FH73" s="152"/>
      <c r="FK73" s="68"/>
      <c r="FL73" s="68"/>
    </row>
    <row r="74" spans="1:168" s="23" customFormat="1" ht="27" customHeight="1" x14ac:dyDescent="0.2">
      <c r="A74" s="153" t="s">
        <v>98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5"/>
      <c r="R74" s="159" t="s">
        <v>81</v>
      </c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49">
        <v>80</v>
      </c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>
        <v>25</v>
      </c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>
        <f t="shared" ref="CK74:CK81" si="0">AL74-BC74</f>
        <v>55</v>
      </c>
      <c r="CL74" s="149"/>
      <c r="CM74" s="149"/>
      <c r="CN74" s="149"/>
      <c r="CO74" s="149"/>
      <c r="CP74" s="149"/>
      <c r="CQ74" s="149"/>
      <c r="CR74" s="149"/>
      <c r="CS74" s="149"/>
      <c r="CT74" s="149"/>
      <c r="CU74" s="149"/>
      <c r="CV74" s="149"/>
      <c r="CW74" s="149"/>
      <c r="CX74" s="149"/>
      <c r="CY74" s="149"/>
      <c r="CZ74" s="149"/>
      <c r="DA74" s="149"/>
      <c r="DB74" s="149"/>
      <c r="DC74" s="149"/>
      <c r="DD74" s="149"/>
      <c r="DE74" s="149"/>
      <c r="DF74" s="149"/>
      <c r="DG74" s="149"/>
      <c r="DH74" s="149"/>
      <c r="DI74" s="149"/>
      <c r="DJ74" s="149"/>
      <c r="DK74" s="149"/>
      <c r="DL74" s="149"/>
      <c r="DM74" s="149"/>
      <c r="DN74" s="149"/>
      <c r="DO74" s="149"/>
      <c r="DP74" s="149"/>
      <c r="DQ74" s="149"/>
      <c r="DR74" s="149"/>
      <c r="DS74" s="149"/>
      <c r="DT74" s="149"/>
      <c r="DU74" s="149"/>
      <c r="DV74" s="149"/>
      <c r="DW74" s="149"/>
      <c r="DX74" s="149"/>
      <c r="DY74" s="160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2"/>
      <c r="EK74" s="160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2"/>
      <c r="EW74" s="163"/>
      <c r="EX74" s="164"/>
      <c r="EY74" s="164"/>
      <c r="EZ74" s="164"/>
      <c r="FA74" s="164"/>
      <c r="FB74" s="164"/>
      <c r="FC74" s="164"/>
      <c r="FD74" s="164"/>
      <c r="FE74" s="164"/>
      <c r="FF74" s="164"/>
      <c r="FG74" s="164"/>
      <c r="FH74" s="165"/>
      <c r="FK74" s="67"/>
      <c r="FL74" s="67"/>
    </row>
    <row r="75" spans="1:168" s="23" customFormat="1" ht="27" customHeight="1" x14ac:dyDescent="0.2">
      <c r="A75" s="156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8"/>
      <c r="R75" s="159" t="s">
        <v>97</v>
      </c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49">
        <v>9</v>
      </c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>
        <v>2.4</v>
      </c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>
        <f t="shared" si="0"/>
        <v>6.6</v>
      </c>
      <c r="CL75" s="149"/>
      <c r="CM75" s="149"/>
      <c r="CN75" s="149"/>
      <c r="CO75" s="149"/>
      <c r="CP75" s="149"/>
      <c r="CQ75" s="149"/>
      <c r="CR75" s="149"/>
      <c r="CS75" s="149"/>
      <c r="CT75" s="149"/>
      <c r="CU75" s="149"/>
      <c r="CV75" s="149"/>
      <c r="CW75" s="149"/>
      <c r="CX75" s="149"/>
      <c r="CY75" s="149"/>
      <c r="CZ75" s="149"/>
      <c r="DA75" s="149"/>
      <c r="DB75" s="149"/>
      <c r="DC75" s="149"/>
      <c r="DD75" s="149"/>
      <c r="DE75" s="149"/>
      <c r="DF75" s="149"/>
      <c r="DG75" s="149"/>
      <c r="DH75" s="149"/>
      <c r="DI75" s="149"/>
      <c r="DJ75" s="149"/>
      <c r="DK75" s="149"/>
      <c r="DL75" s="149"/>
      <c r="DM75" s="149"/>
      <c r="DN75" s="149"/>
      <c r="DO75" s="149"/>
      <c r="DP75" s="149"/>
      <c r="DQ75" s="149"/>
      <c r="DR75" s="149"/>
      <c r="DS75" s="149"/>
      <c r="DT75" s="149"/>
      <c r="DU75" s="149"/>
      <c r="DV75" s="149"/>
      <c r="DW75" s="149"/>
      <c r="DX75" s="149"/>
      <c r="DY75" s="160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2"/>
      <c r="EK75" s="160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2"/>
      <c r="EW75" s="163"/>
      <c r="EX75" s="164"/>
      <c r="EY75" s="164"/>
      <c r="EZ75" s="164"/>
      <c r="FA75" s="164"/>
      <c r="FB75" s="164"/>
      <c r="FC75" s="164"/>
      <c r="FD75" s="164"/>
      <c r="FE75" s="164"/>
      <c r="FF75" s="164"/>
      <c r="FG75" s="164"/>
      <c r="FH75" s="165"/>
      <c r="FK75" s="67"/>
      <c r="FL75" s="67"/>
    </row>
    <row r="76" spans="1:168" s="23" customFormat="1" ht="24" customHeight="1" x14ac:dyDescent="0.25">
      <c r="A76" s="153" t="s">
        <v>105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66" t="s">
        <v>99</v>
      </c>
      <c r="S76" s="166"/>
      <c r="T76" s="166"/>
      <c r="U76" s="166"/>
      <c r="V76" s="166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49">
        <v>5</v>
      </c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>
        <v>0.9</v>
      </c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>
        <f t="shared" si="0"/>
        <v>4.0999999999999996</v>
      </c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49"/>
      <c r="DT76" s="149"/>
      <c r="DU76" s="149"/>
      <c r="DV76" s="149"/>
      <c r="DW76" s="149"/>
      <c r="DX76" s="149"/>
      <c r="DY76" s="160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2"/>
      <c r="EK76" s="160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2"/>
      <c r="EW76" s="163"/>
      <c r="EX76" s="164"/>
      <c r="EY76" s="164"/>
      <c r="EZ76" s="164"/>
      <c r="FA76" s="164"/>
      <c r="FB76" s="164"/>
      <c r="FC76" s="164"/>
      <c r="FD76" s="164"/>
      <c r="FE76" s="164"/>
      <c r="FF76" s="164"/>
      <c r="FG76" s="164"/>
      <c r="FH76" s="165"/>
      <c r="FK76" s="67"/>
      <c r="FL76" s="67"/>
    </row>
    <row r="77" spans="1:168" s="23" customFormat="1" ht="24" customHeight="1" x14ac:dyDescent="0.25">
      <c r="A77" s="167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9"/>
      <c r="R77" s="166" t="s">
        <v>100</v>
      </c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49">
        <v>40</v>
      </c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>
        <v>1.1000000000000001</v>
      </c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>
        <f t="shared" si="0"/>
        <v>38.9</v>
      </c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49"/>
      <c r="CY77" s="149"/>
      <c r="CZ77" s="149"/>
      <c r="DA77" s="149"/>
      <c r="DB77" s="149"/>
      <c r="DC77" s="149"/>
      <c r="DD77" s="149"/>
      <c r="DE77" s="149"/>
      <c r="DF77" s="149"/>
      <c r="DG77" s="149"/>
      <c r="DH77" s="149"/>
      <c r="DI77" s="149"/>
      <c r="DJ77" s="149"/>
      <c r="DK77" s="149"/>
      <c r="DL77" s="149"/>
      <c r="DM77" s="149"/>
      <c r="DN77" s="149"/>
      <c r="DO77" s="149"/>
      <c r="DP77" s="149"/>
      <c r="DQ77" s="149"/>
      <c r="DR77" s="149"/>
      <c r="DS77" s="149"/>
      <c r="DT77" s="149"/>
      <c r="DU77" s="149"/>
      <c r="DV77" s="149"/>
      <c r="DW77" s="149"/>
      <c r="DX77" s="149"/>
      <c r="DY77" s="160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2"/>
      <c r="EK77" s="160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2"/>
      <c r="EW77" s="163"/>
      <c r="EX77" s="164"/>
      <c r="EY77" s="164"/>
      <c r="EZ77" s="164"/>
      <c r="FA77" s="164"/>
      <c r="FB77" s="164"/>
      <c r="FC77" s="164"/>
      <c r="FD77" s="164"/>
      <c r="FE77" s="164"/>
      <c r="FF77" s="164"/>
      <c r="FG77" s="164"/>
      <c r="FH77" s="165"/>
      <c r="FK77" s="67"/>
      <c r="FL77" s="67"/>
    </row>
    <row r="78" spans="1:168" s="23" customFormat="1" ht="24" customHeight="1" x14ac:dyDescent="0.25">
      <c r="A78" s="167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9"/>
      <c r="R78" s="166" t="s">
        <v>101</v>
      </c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49">
        <v>4.8</v>
      </c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>
        <v>0.6</v>
      </c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>
        <f t="shared" si="0"/>
        <v>4.2</v>
      </c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149"/>
      <c r="DM78" s="149"/>
      <c r="DN78" s="149"/>
      <c r="DO78" s="149"/>
      <c r="DP78" s="149"/>
      <c r="DQ78" s="149"/>
      <c r="DR78" s="149"/>
      <c r="DS78" s="149"/>
      <c r="DT78" s="149"/>
      <c r="DU78" s="149"/>
      <c r="DV78" s="149"/>
      <c r="DW78" s="149"/>
      <c r="DX78" s="149"/>
      <c r="DY78" s="160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2"/>
      <c r="EK78" s="160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2"/>
      <c r="EW78" s="163"/>
      <c r="EX78" s="164"/>
      <c r="EY78" s="164"/>
      <c r="EZ78" s="164"/>
      <c r="FA78" s="164"/>
      <c r="FB78" s="164"/>
      <c r="FC78" s="164"/>
      <c r="FD78" s="164"/>
      <c r="FE78" s="164"/>
      <c r="FF78" s="164"/>
      <c r="FG78" s="164"/>
      <c r="FH78" s="165"/>
      <c r="FK78" s="67"/>
      <c r="FL78" s="67"/>
    </row>
    <row r="79" spans="1:168" s="23" customFormat="1" ht="24" customHeight="1" x14ac:dyDescent="0.25">
      <c r="A79" s="167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9"/>
      <c r="R79" s="166" t="s">
        <v>102</v>
      </c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49">
        <v>15</v>
      </c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>
        <v>0</v>
      </c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>
        <f t="shared" si="0"/>
        <v>15</v>
      </c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49"/>
      <c r="CY79" s="149"/>
      <c r="CZ79" s="149"/>
      <c r="DA79" s="149"/>
      <c r="DB79" s="149"/>
      <c r="DC79" s="149"/>
      <c r="DD79" s="149"/>
      <c r="DE79" s="149"/>
      <c r="DF79" s="149"/>
      <c r="DG79" s="149"/>
      <c r="DH79" s="149"/>
      <c r="DI79" s="149"/>
      <c r="DJ79" s="149"/>
      <c r="DK79" s="149"/>
      <c r="DL79" s="149"/>
      <c r="DM79" s="149"/>
      <c r="DN79" s="149"/>
      <c r="DO79" s="149"/>
      <c r="DP79" s="149"/>
      <c r="DQ79" s="149"/>
      <c r="DR79" s="149"/>
      <c r="DS79" s="149"/>
      <c r="DT79" s="149"/>
      <c r="DU79" s="149"/>
      <c r="DV79" s="149"/>
      <c r="DW79" s="149"/>
      <c r="DX79" s="149"/>
      <c r="DY79" s="160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2"/>
      <c r="EK79" s="160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2"/>
      <c r="EW79" s="163"/>
      <c r="EX79" s="164"/>
      <c r="EY79" s="164"/>
      <c r="EZ79" s="164"/>
      <c r="FA79" s="164"/>
      <c r="FB79" s="164"/>
      <c r="FC79" s="164"/>
      <c r="FD79" s="164"/>
      <c r="FE79" s="164"/>
      <c r="FF79" s="164"/>
      <c r="FG79" s="164"/>
      <c r="FH79" s="165"/>
      <c r="FK79" s="67"/>
      <c r="FL79" s="67"/>
    </row>
    <row r="80" spans="1:168" s="23" customFormat="1" ht="24" customHeight="1" x14ac:dyDescent="0.25">
      <c r="A80" s="167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9"/>
      <c r="R80" s="166" t="s">
        <v>103</v>
      </c>
      <c r="S80" s="166"/>
      <c r="T80" s="166"/>
      <c r="U80" s="166"/>
      <c r="V80" s="166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49">
        <v>150</v>
      </c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>
        <v>44.4</v>
      </c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>
        <f t="shared" si="0"/>
        <v>105.6</v>
      </c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49"/>
      <c r="CY80" s="149"/>
      <c r="CZ80" s="149"/>
      <c r="DA80" s="149"/>
      <c r="DB80" s="149"/>
      <c r="DC80" s="149"/>
      <c r="DD80" s="149"/>
      <c r="DE80" s="149"/>
      <c r="DF80" s="149"/>
      <c r="DG80" s="149"/>
      <c r="DH80" s="149"/>
      <c r="DI80" s="149"/>
      <c r="DJ80" s="149"/>
      <c r="DK80" s="149"/>
      <c r="DL80" s="149"/>
      <c r="DM80" s="149"/>
      <c r="DN80" s="149"/>
      <c r="DO80" s="149"/>
      <c r="DP80" s="149"/>
      <c r="DQ80" s="149"/>
      <c r="DR80" s="149"/>
      <c r="DS80" s="149"/>
      <c r="DT80" s="149"/>
      <c r="DU80" s="149"/>
      <c r="DV80" s="149"/>
      <c r="DW80" s="149"/>
      <c r="DX80" s="149"/>
      <c r="DY80" s="160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2"/>
      <c r="EK80" s="160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2"/>
      <c r="EW80" s="163"/>
      <c r="EX80" s="164"/>
      <c r="EY80" s="164"/>
      <c r="EZ80" s="164"/>
      <c r="FA80" s="164"/>
      <c r="FB80" s="164"/>
      <c r="FC80" s="164"/>
      <c r="FD80" s="164"/>
      <c r="FE80" s="164"/>
      <c r="FF80" s="164"/>
      <c r="FG80" s="164"/>
      <c r="FH80" s="165"/>
      <c r="FK80" s="67"/>
      <c r="FL80" s="67"/>
    </row>
    <row r="81" spans="1:168" s="23" customFormat="1" ht="18" customHeight="1" x14ac:dyDescent="0.25">
      <c r="A81" s="156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66" t="s">
        <v>104</v>
      </c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49">
        <v>160</v>
      </c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>
        <v>160</v>
      </c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>
        <f t="shared" si="0"/>
        <v>0</v>
      </c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49"/>
      <c r="CY81" s="149"/>
      <c r="CZ81" s="149"/>
      <c r="DA81" s="149"/>
      <c r="DB81" s="149"/>
      <c r="DC81" s="149"/>
      <c r="DD81" s="149"/>
      <c r="DE81" s="149"/>
      <c r="DF81" s="149"/>
      <c r="DG81" s="149"/>
      <c r="DH81" s="149"/>
      <c r="DI81" s="149"/>
      <c r="DJ81" s="149"/>
      <c r="DK81" s="149"/>
      <c r="DL81" s="149"/>
      <c r="DM81" s="149"/>
      <c r="DN81" s="149"/>
      <c r="DO81" s="149"/>
      <c r="DP81" s="149"/>
      <c r="DQ81" s="149"/>
      <c r="DR81" s="149"/>
      <c r="DS81" s="149"/>
      <c r="DT81" s="149"/>
      <c r="DU81" s="149"/>
      <c r="DV81" s="149"/>
      <c r="DW81" s="149"/>
      <c r="DX81" s="149"/>
      <c r="DY81" s="160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2"/>
      <c r="EK81" s="160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2"/>
      <c r="EW81" s="163"/>
      <c r="EX81" s="164"/>
      <c r="EY81" s="164"/>
      <c r="EZ81" s="164"/>
      <c r="FA81" s="164"/>
      <c r="FB81" s="164"/>
      <c r="FC81" s="164"/>
      <c r="FD81" s="164"/>
      <c r="FE81" s="164"/>
      <c r="FF81" s="164"/>
      <c r="FG81" s="164"/>
      <c r="FH81" s="165"/>
      <c r="FK81" s="67"/>
      <c r="FL81" s="67"/>
    </row>
    <row r="83" spans="1:16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FG83" s="4" t="s">
        <v>58</v>
      </c>
    </row>
    <row r="84" spans="1:168" s="5" customFormat="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DC84" s="36"/>
      <c r="FK84" s="55"/>
      <c r="FL84" s="55"/>
    </row>
    <row r="85" spans="1:168" s="40" customFormat="1" ht="92.25" customHeight="1" x14ac:dyDescent="0.25">
      <c r="A85" s="108" t="s">
        <v>106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  <c r="CN85" s="109"/>
      <c r="CO85" s="109"/>
      <c r="CP85" s="109"/>
      <c r="CQ85" s="109"/>
      <c r="CR85" s="109"/>
      <c r="CS85" s="109"/>
      <c r="CT85" s="109"/>
      <c r="CU85" s="109"/>
      <c r="CV85" s="109"/>
      <c r="CW85" s="109"/>
      <c r="CX85" s="109"/>
      <c r="CY85" s="109"/>
      <c r="CZ85" s="109"/>
      <c r="DA85" s="109"/>
      <c r="DB85" s="109"/>
      <c r="DC85" s="109"/>
      <c r="DD85" s="109"/>
      <c r="DE85" s="109"/>
      <c r="DF85" s="109"/>
      <c r="DG85" s="109"/>
      <c r="DH85" s="109"/>
      <c r="DI85" s="109"/>
      <c r="DJ85" s="109"/>
      <c r="DK85" s="109"/>
      <c r="DL85" s="109"/>
      <c r="DM85" s="109"/>
      <c r="DN85" s="109"/>
      <c r="DO85" s="109"/>
      <c r="DP85" s="109"/>
      <c r="DQ85" s="109"/>
      <c r="DR85" s="109"/>
      <c r="DS85" s="109"/>
      <c r="DT85" s="109"/>
      <c r="DU85" s="109"/>
      <c r="DV85" s="109"/>
      <c r="DW85" s="109"/>
      <c r="DX85" s="109"/>
      <c r="DY85" s="109"/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9"/>
      <c r="EN85" s="109"/>
      <c r="EO85" s="109"/>
      <c r="EP85" s="109"/>
      <c r="EQ85" s="109"/>
      <c r="ER85" s="109"/>
      <c r="ES85" s="109"/>
      <c r="ET85" s="109"/>
      <c r="EU85" s="109"/>
      <c r="EV85" s="109"/>
      <c r="EW85" s="109"/>
      <c r="EX85" s="109"/>
      <c r="EY85" s="109"/>
      <c r="EZ85" s="109"/>
      <c r="FA85" s="109"/>
      <c r="FB85" s="109"/>
      <c r="FC85" s="109"/>
      <c r="FD85" s="109"/>
      <c r="FE85" s="109"/>
      <c r="FF85" s="109"/>
      <c r="FG85" s="109"/>
      <c r="FK85" s="63"/>
      <c r="FL85" s="63"/>
    </row>
    <row r="86" spans="1:168" s="8" customFormat="1" ht="15.75" x14ac:dyDescent="0.25">
      <c r="AW86" s="79" t="s">
        <v>4</v>
      </c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15"/>
      <c r="DX86" s="15"/>
      <c r="DY86" s="15"/>
      <c r="DZ86" s="15"/>
      <c r="EA86" s="16"/>
      <c r="EB86" s="16"/>
      <c r="EC86" s="16"/>
      <c r="ED86" s="16"/>
      <c r="EE86" s="16"/>
      <c r="EF86" s="48"/>
      <c r="EG86" s="48"/>
      <c r="EH86" s="48"/>
      <c r="EI86" s="48"/>
      <c r="EJ86" s="44"/>
      <c r="EK86" s="44"/>
      <c r="EL86" s="44"/>
      <c r="EM86" s="44"/>
      <c r="FK86" s="57"/>
      <c r="FL86" s="57"/>
    </row>
    <row r="87" spans="1:168" s="8" customFormat="1" ht="15.75" x14ac:dyDescent="0.25">
      <c r="AR87" s="18"/>
      <c r="AS87" s="49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80" t="s">
        <v>90</v>
      </c>
      <c r="BI87" s="80"/>
      <c r="BJ87" s="80"/>
      <c r="BK87" s="80"/>
      <c r="BL87" s="80"/>
      <c r="BM87" s="80"/>
      <c r="BN87" s="80"/>
      <c r="BO87" s="80"/>
      <c r="BP87" s="80"/>
      <c r="BQ87" s="80"/>
      <c r="BR87" s="81" t="s">
        <v>139</v>
      </c>
      <c r="BS87" s="81"/>
      <c r="BT87" s="81"/>
      <c r="BU87" s="81"/>
      <c r="BV87" s="81"/>
      <c r="BW87" s="81"/>
      <c r="BX87" s="81"/>
      <c r="BY87" s="81"/>
      <c r="BZ87" s="81"/>
      <c r="CA87" s="81"/>
      <c r="CB87" s="81"/>
      <c r="CC87" s="81"/>
      <c r="CD87" s="81"/>
      <c r="CE87" s="81"/>
      <c r="CF87" s="81"/>
      <c r="CG87" s="81"/>
      <c r="CH87" s="81"/>
      <c r="CI87" s="81"/>
      <c r="CJ87" s="119" t="s">
        <v>129</v>
      </c>
      <c r="CK87" s="119"/>
      <c r="CL87" s="119"/>
      <c r="CM87" s="119"/>
      <c r="CN87" s="119"/>
      <c r="CO87" s="119"/>
      <c r="CP87" s="119"/>
      <c r="CQ87" s="119"/>
      <c r="CR87" s="119"/>
      <c r="CS87" s="119"/>
      <c r="CT87" s="119"/>
      <c r="CU87" s="119"/>
      <c r="CV87" s="119"/>
      <c r="CW87" s="119"/>
      <c r="CX87" s="119"/>
      <c r="CY87" s="119"/>
      <c r="DC87" s="10"/>
      <c r="FK87" s="57"/>
      <c r="FL87" s="57"/>
    </row>
    <row r="88" spans="1:168" s="44" customFormat="1" ht="15.75" x14ac:dyDescent="0.25">
      <c r="D88" s="119" t="s">
        <v>5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81" t="s">
        <v>138</v>
      </c>
      <c r="U88" s="81"/>
      <c r="V88" s="81"/>
      <c r="W88" s="81"/>
      <c r="X88" s="81"/>
      <c r="Y88" s="81"/>
      <c r="Z88" s="46"/>
      <c r="AA88" s="46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DC88" s="7"/>
      <c r="FK88" s="58"/>
      <c r="FL88" s="58"/>
    </row>
    <row r="89" spans="1:168" s="40" customFormat="1" ht="15.75" x14ac:dyDescent="0.25">
      <c r="DC89" s="52"/>
      <c r="FK89" s="63"/>
      <c r="FL89" s="63"/>
    </row>
    <row r="90" spans="1:168" s="25" customFormat="1" ht="82.5" customHeight="1" x14ac:dyDescent="0.25">
      <c r="A90" s="117" t="s">
        <v>59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 t="s">
        <v>60</v>
      </c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 t="s">
        <v>61</v>
      </c>
      <c r="BB90" s="117"/>
      <c r="BC90" s="117"/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 t="s">
        <v>62</v>
      </c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/>
      <c r="CL90" s="117"/>
      <c r="CM90" s="117"/>
      <c r="CN90" s="117"/>
      <c r="CO90" s="117"/>
      <c r="CP90" s="117"/>
      <c r="CQ90" s="117"/>
      <c r="CR90" s="117" t="s">
        <v>63</v>
      </c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 t="s">
        <v>123</v>
      </c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7"/>
      <c r="DZ90" s="117"/>
      <c r="EA90" s="117"/>
      <c r="EB90" s="117"/>
      <c r="EC90" s="117"/>
      <c r="ED90" s="117"/>
      <c r="EE90" s="117"/>
      <c r="EF90" s="117"/>
      <c r="EG90" s="117"/>
      <c r="EH90" s="117"/>
      <c r="EI90" s="117"/>
      <c r="EJ90" s="117"/>
      <c r="EK90" s="117" t="s">
        <v>122</v>
      </c>
      <c r="EL90" s="117"/>
      <c r="EM90" s="117"/>
      <c r="EN90" s="117"/>
      <c r="EO90" s="117"/>
      <c r="EP90" s="117"/>
      <c r="EQ90" s="117"/>
      <c r="ER90" s="117"/>
      <c r="ES90" s="117"/>
      <c r="ET90" s="117"/>
      <c r="EU90" s="117"/>
      <c r="EV90" s="117"/>
      <c r="EW90" s="117"/>
      <c r="EX90" s="117"/>
      <c r="EY90" s="117"/>
      <c r="EZ90" s="117"/>
      <c r="FA90" s="117"/>
      <c r="FB90" s="117"/>
      <c r="FC90" s="117"/>
      <c r="FD90" s="117"/>
      <c r="FE90" s="117"/>
      <c r="FF90" s="117"/>
      <c r="FG90" s="117"/>
      <c r="FK90" s="69"/>
      <c r="FL90" s="69"/>
    </row>
    <row r="91" spans="1:168" s="19" customFormat="1" x14ac:dyDescent="0.25">
      <c r="A91" s="120">
        <v>1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>
        <v>2</v>
      </c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>
        <v>3</v>
      </c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>
        <v>4</v>
      </c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  <c r="CM91" s="120"/>
      <c r="CN91" s="120"/>
      <c r="CO91" s="120"/>
      <c r="CP91" s="120"/>
      <c r="CQ91" s="120"/>
      <c r="CR91" s="120">
        <v>5</v>
      </c>
      <c r="CS91" s="120"/>
      <c r="CT91" s="120"/>
      <c r="CU91" s="120"/>
      <c r="CV91" s="120"/>
      <c r="CW91" s="120"/>
      <c r="CX91" s="120"/>
      <c r="CY91" s="120"/>
      <c r="CZ91" s="120"/>
      <c r="DA91" s="120"/>
      <c r="DB91" s="120"/>
      <c r="DC91" s="120"/>
      <c r="DD91" s="120"/>
      <c r="DE91" s="120"/>
      <c r="DF91" s="120"/>
      <c r="DG91" s="120"/>
      <c r="DH91" s="120"/>
      <c r="DI91" s="120"/>
      <c r="DJ91" s="120"/>
      <c r="DK91" s="120"/>
      <c r="DL91" s="120"/>
      <c r="DM91" s="120"/>
      <c r="DN91" s="120">
        <v>6</v>
      </c>
      <c r="DO91" s="120"/>
      <c r="DP91" s="120"/>
      <c r="DQ91" s="120"/>
      <c r="DR91" s="120"/>
      <c r="DS91" s="120"/>
      <c r="DT91" s="120"/>
      <c r="DU91" s="120"/>
      <c r="DV91" s="120"/>
      <c r="DW91" s="120"/>
      <c r="DX91" s="120"/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>
        <v>7</v>
      </c>
      <c r="EL91" s="120"/>
      <c r="EM91" s="120"/>
      <c r="EN91" s="120"/>
      <c r="EO91" s="120"/>
      <c r="EP91" s="120"/>
      <c r="EQ91" s="120"/>
      <c r="ER91" s="120"/>
      <c r="ES91" s="120"/>
      <c r="ET91" s="120"/>
      <c r="EU91" s="120"/>
      <c r="EV91" s="120"/>
      <c r="EW91" s="120"/>
      <c r="EX91" s="120"/>
      <c r="EY91" s="120"/>
      <c r="EZ91" s="120"/>
      <c r="FA91" s="120"/>
      <c r="FB91" s="120"/>
      <c r="FC91" s="120"/>
      <c r="FD91" s="120"/>
      <c r="FE91" s="120"/>
      <c r="FF91" s="120"/>
      <c r="FG91" s="120"/>
      <c r="FK91" s="66"/>
      <c r="FL91" s="70">
        <f>FK93-FL92</f>
        <v>32.625288666666663</v>
      </c>
    </row>
    <row r="92" spans="1:168" s="19" customFormat="1" ht="36.75" customHeight="1" x14ac:dyDescent="0.25">
      <c r="A92" s="170" t="s">
        <v>81</v>
      </c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2"/>
      <c r="AA92" s="134" t="s">
        <v>107</v>
      </c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6"/>
      <c r="BA92" s="179" t="s">
        <v>83</v>
      </c>
      <c r="BB92" s="179" t="s">
        <v>83</v>
      </c>
      <c r="BC92" s="179" t="s">
        <v>83</v>
      </c>
      <c r="BD92" s="179" t="s">
        <v>83</v>
      </c>
      <c r="BE92" s="179" t="s">
        <v>83</v>
      </c>
      <c r="BF92" s="179" t="s">
        <v>83</v>
      </c>
      <c r="BG92" s="179" t="s">
        <v>83</v>
      </c>
      <c r="BH92" s="179" t="s">
        <v>83</v>
      </c>
      <c r="BI92" s="179" t="s">
        <v>83</v>
      </c>
      <c r="BJ92" s="179" t="s">
        <v>83</v>
      </c>
      <c r="BK92" s="179" t="s">
        <v>83</v>
      </c>
      <c r="BL92" s="179" t="s">
        <v>83</v>
      </c>
      <c r="BM92" s="179" t="s">
        <v>83</v>
      </c>
      <c r="BN92" s="179" t="s">
        <v>83</v>
      </c>
      <c r="BO92" s="179" t="s">
        <v>83</v>
      </c>
      <c r="BP92" s="179" t="s">
        <v>83</v>
      </c>
      <c r="BQ92" s="179" t="s">
        <v>83</v>
      </c>
      <c r="BR92" s="179" t="s">
        <v>83</v>
      </c>
      <c r="BS92" s="179" t="s">
        <v>83</v>
      </c>
      <c r="BT92" s="179" t="s">
        <v>83</v>
      </c>
      <c r="BU92" s="179" t="s">
        <v>83</v>
      </c>
      <c r="BV92" s="179" t="s">
        <v>83</v>
      </c>
      <c r="BW92" s="179" t="s">
        <v>83</v>
      </c>
      <c r="BX92" s="99">
        <v>2</v>
      </c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110">
        <v>7.1159999999999997</v>
      </c>
      <c r="CS92" s="110">
        <v>8.3219999999999992</v>
      </c>
      <c r="CT92" s="110">
        <v>8.3219999999999992</v>
      </c>
      <c r="CU92" s="110">
        <v>8.3219999999999992</v>
      </c>
      <c r="CV92" s="110">
        <v>8.3219999999999992</v>
      </c>
      <c r="CW92" s="110">
        <v>8.3219999999999992</v>
      </c>
      <c r="CX92" s="110">
        <v>8.3219999999999992</v>
      </c>
      <c r="CY92" s="110">
        <v>8.3219999999999992</v>
      </c>
      <c r="CZ92" s="110">
        <v>8.3219999999999992</v>
      </c>
      <c r="DA92" s="110">
        <v>8.3219999999999992</v>
      </c>
      <c r="DB92" s="110">
        <v>8.3219999999999992</v>
      </c>
      <c r="DC92" s="110">
        <v>8.3219999999999992</v>
      </c>
      <c r="DD92" s="110">
        <v>8.3219999999999992</v>
      </c>
      <c r="DE92" s="110">
        <v>8.3219999999999992</v>
      </c>
      <c r="DF92" s="110">
        <v>8.3219999999999992</v>
      </c>
      <c r="DG92" s="110">
        <v>8.3219999999999992</v>
      </c>
      <c r="DH92" s="110">
        <v>8.3219999999999992</v>
      </c>
      <c r="DI92" s="110">
        <v>8.3219999999999992</v>
      </c>
      <c r="DJ92" s="110">
        <v>8.3219999999999992</v>
      </c>
      <c r="DK92" s="110">
        <v>8.3219999999999992</v>
      </c>
      <c r="DL92" s="110">
        <v>8.3219999999999992</v>
      </c>
      <c r="DM92" s="110">
        <v>8.3219999999999992</v>
      </c>
      <c r="DN92" s="88">
        <v>7.2985100000000003</v>
      </c>
      <c r="DO92" s="89">
        <v>6.5537299999999998</v>
      </c>
      <c r="DP92" s="89">
        <v>6.5537299999999998</v>
      </c>
      <c r="DQ92" s="89">
        <v>6.5537299999999998</v>
      </c>
      <c r="DR92" s="89">
        <v>6.5537299999999998</v>
      </c>
      <c r="DS92" s="89">
        <v>6.5537299999999998</v>
      </c>
      <c r="DT92" s="89">
        <v>6.5537299999999998</v>
      </c>
      <c r="DU92" s="89">
        <v>6.5537299999999998</v>
      </c>
      <c r="DV92" s="89">
        <v>6.5537299999999998</v>
      </c>
      <c r="DW92" s="89">
        <v>6.5537299999999998</v>
      </c>
      <c r="DX92" s="89">
        <v>6.5537299999999998</v>
      </c>
      <c r="DY92" s="89">
        <v>6.5537299999999998</v>
      </c>
      <c r="DZ92" s="89">
        <v>6.5537299999999998</v>
      </c>
      <c r="EA92" s="89">
        <v>6.5537299999999998</v>
      </c>
      <c r="EB92" s="89">
        <v>6.5537299999999998</v>
      </c>
      <c r="EC92" s="89">
        <v>6.5537299999999998</v>
      </c>
      <c r="ED92" s="89">
        <v>6.5537299999999998</v>
      </c>
      <c r="EE92" s="89">
        <v>6.5537299999999998</v>
      </c>
      <c r="EF92" s="89">
        <v>6.5537299999999998</v>
      </c>
      <c r="EG92" s="89">
        <v>6.5537299999999998</v>
      </c>
      <c r="EH92" s="89">
        <v>6.5537299999999998</v>
      </c>
      <c r="EI92" s="89">
        <v>6.5537299999999998</v>
      </c>
      <c r="EJ92" s="90">
        <v>6.5537299999999998</v>
      </c>
      <c r="EK92" s="184">
        <f>FK93-DN92-DN93-DN94-DN95-DN96</f>
        <v>32.62528866666667</v>
      </c>
      <c r="EL92" s="185"/>
      <c r="EM92" s="185"/>
      <c r="EN92" s="185"/>
      <c r="EO92" s="185"/>
      <c r="EP92" s="185"/>
      <c r="EQ92" s="185"/>
      <c r="ER92" s="185"/>
      <c r="ES92" s="185"/>
      <c r="ET92" s="185"/>
      <c r="EU92" s="185"/>
      <c r="EV92" s="185"/>
      <c r="EW92" s="185"/>
      <c r="EX92" s="185"/>
      <c r="EY92" s="185"/>
      <c r="EZ92" s="185"/>
      <c r="FA92" s="185"/>
      <c r="FB92" s="185"/>
      <c r="FC92" s="185"/>
      <c r="FD92" s="185"/>
      <c r="FE92" s="185"/>
      <c r="FF92" s="185"/>
      <c r="FG92" s="186"/>
      <c r="FK92" s="66">
        <v>483.5</v>
      </c>
      <c r="FL92" s="70">
        <f>DN92+DN93+DN94+DN95+DN96</f>
        <v>7.6663780000000008</v>
      </c>
    </row>
    <row r="93" spans="1:168" s="19" customFormat="1" ht="36.75" customHeight="1" x14ac:dyDescent="0.25">
      <c r="A93" s="173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5"/>
      <c r="AA93" s="121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3"/>
      <c r="BA93" s="179" t="s">
        <v>84</v>
      </c>
      <c r="BB93" s="179" t="s">
        <v>84</v>
      </c>
      <c r="BC93" s="179" t="s">
        <v>84</v>
      </c>
      <c r="BD93" s="179" t="s">
        <v>84</v>
      </c>
      <c r="BE93" s="179" t="s">
        <v>84</v>
      </c>
      <c r="BF93" s="179" t="s">
        <v>84</v>
      </c>
      <c r="BG93" s="179" t="s">
        <v>84</v>
      </c>
      <c r="BH93" s="179" t="s">
        <v>84</v>
      </c>
      <c r="BI93" s="179" t="s">
        <v>84</v>
      </c>
      <c r="BJ93" s="179" t="s">
        <v>84</v>
      </c>
      <c r="BK93" s="179" t="s">
        <v>84</v>
      </c>
      <c r="BL93" s="179" t="s">
        <v>84</v>
      </c>
      <c r="BM93" s="179" t="s">
        <v>84</v>
      </c>
      <c r="BN93" s="179" t="s">
        <v>84</v>
      </c>
      <c r="BO93" s="179" t="s">
        <v>84</v>
      </c>
      <c r="BP93" s="179" t="s">
        <v>84</v>
      </c>
      <c r="BQ93" s="179" t="s">
        <v>84</v>
      </c>
      <c r="BR93" s="179" t="s">
        <v>84</v>
      </c>
      <c r="BS93" s="179" t="s">
        <v>84</v>
      </c>
      <c r="BT93" s="179" t="s">
        <v>84</v>
      </c>
      <c r="BU93" s="179" t="s">
        <v>84</v>
      </c>
      <c r="BV93" s="179" t="s">
        <v>84</v>
      </c>
      <c r="BW93" s="179" t="s">
        <v>84</v>
      </c>
      <c r="BX93" s="99">
        <v>4</v>
      </c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110">
        <v>0.20901</v>
      </c>
      <c r="CS93" s="110">
        <v>0.26900000000000002</v>
      </c>
      <c r="CT93" s="110">
        <v>0.26900000000000002</v>
      </c>
      <c r="CU93" s="110">
        <v>0.26900000000000002</v>
      </c>
      <c r="CV93" s="110">
        <v>0.26900000000000002</v>
      </c>
      <c r="CW93" s="110">
        <v>0.26900000000000002</v>
      </c>
      <c r="CX93" s="110">
        <v>0.26900000000000002</v>
      </c>
      <c r="CY93" s="110">
        <v>0.26900000000000002</v>
      </c>
      <c r="CZ93" s="110">
        <v>0.26900000000000002</v>
      </c>
      <c r="DA93" s="110">
        <v>0.26900000000000002</v>
      </c>
      <c r="DB93" s="110">
        <v>0.26900000000000002</v>
      </c>
      <c r="DC93" s="110">
        <v>0.26900000000000002</v>
      </c>
      <c r="DD93" s="110">
        <v>0.26900000000000002</v>
      </c>
      <c r="DE93" s="110">
        <v>0.26900000000000002</v>
      </c>
      <c r="DF93" s="110">
        <v>0.26900000000000002</v>
      </c>
      <c r="DG93" s="110">
        <v>0.26900000000000002</v>
      </c>
      <c r="DH93" s="110">
        <v>0.26900000000000002</v>
      </c>
      <c r="DI93" s="110">
        <v>0.26900000000000002</v>
      </c>
      <c r="DJ93" s="110">
        <v>0.26900000000000002</v>
      </c>
      <c r="DK93" s="110">
        <v>0.26900000000000002</v>
      </c>
      <c r="DL93" s="110">
        <v>0.26900000000000002</v>
      </c>
      <c r="DM93" s="110">
        <v>0.26900000000000002</v>
      </c>
      <c r="DN93" s="88">
        <v>0.22841</v>
      </c>
      <c r="DO93" s="89">
        <v>0.17710000000000001</v>
      </c>
      <c r="DP93" s="89">
        <v>0.17710000000000001</v>
      </c>
      <c r="DQ93" s="89">
        <v>0.17710000000000001</v>
      </c>
      <c r="DR93" s="89">
        <v>0.17710000000000001</v>
      </c>
      <c r="DS93" s="89">
        <v>0.17710000000000001</v>
      </c>
      <c r="DT93" s="89">
        <v>0.17710000000000001</v>
      </c>
      <c r="DU93" s="89">
        <v>0.17710000000000001</v>
      </c>
      <c r="DV93" s="89">
        <v>0.17710000000000001</v>
      </c>
      <c r="DW93" s="89">
        <v>0.17710000000000001</v>
      </c>
      <c r="DX93" s="89">
        <v>0.17710000000000001</v>
      </c>
      <c r="DY93" s="89">
        <v>0.17710000000000001</v>
      </c>
      <c r="DZ93" s="89">
        <v>0.17710000000000001</v>
      </c>
      <c r="EA93" s="89">
        <v>0.17710000000000001</v>
      </c>
      <c r="EB93" s="89">
        <v>0.17710000000000001</v>
      </c>
      <c r="EC93" s="89">
        <v>0.17710000000000001</v>
      </c>
      <c r="ED93" s="89">
        <v>0.17710000000000001</v>
      </c>
      <c r="EE93" s="89">
        <v>0.17710000000000001</v>
      </c>
      <c r="EF93" s="89">
        <v>0.17710000000000001</v>
      </c>
      <c r="EG93" s="89">
        <v>0.17710000000000001</v>
      </c>
      <c r="EH93" s="89">
        <v>0.17710000000000001</v>
      </c>
      <c r="EI93" s="89">
        <v>0.17710000000000001</v>
      </c>
      <c r="EJ93" s="90">
        <v>0.17710000000000001</v>
      </c>
      <c r="EK93" s="187"/>
      <c r="EL93" s="188"/>
      <c r="EM93" s="188"/>
      <c r="EN93" s="188"/>
      <c r="EO93" s="188"/>
      <c r="EP93" s="188"/>
      <c r="EQ93" s="188"/>
      <c r="ER93" s="188"/>
      <c r="ES93" s="188"/>
      <c r="ET93" s="188"/>
      <c r="EU93" s="188"/>
      <c r="EV93" s="188"/>
      <c r="EW93" s="188"/>
      <c r="EX93" s="188"/>
      <c r="EY93" s="188"/>
      <c r="EZ93" s="188"/>
      <c r="FA93" s="188"/>
      <c r="FB93" s="188"/>
      <c r="FC93" s="188"/>
      <c r="FD93" s="188"/>
      <c r="FE93" s="188"/>
      <c r="FF93" s="188"/>
      <c r="FG93" s="189"/>
      <c r="FK93" s="66">
        <f>FK92/12</f>
        <v>40.291666666666664</v>
      </c>
      <c r="FL93" s="70">
        <f>FK93-FL92</f>
        <v>32.625288666666663</v>
      </c>
    </row>
    <row r="94" spans="1:168" s="19" customFormat="1" ht="36.75" customHeight="1" x14ac:dyDescent="0.25">
      <c r="A94" s="173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5"/>
      <c r="AA94" s="121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3"/>
      <c r="BA94" s="100" t="s">
        <v>133</v>
      </c>
      <c r="BB94" s="100" t="s">
        <v>85</v>
      </c>
      <c r="BC94" s="100" t="s">
        <v>85</v>
      </c>
      <c r="BD94" s="100" t="s">
        <v>85</v>
      </c>
      <c r="BE94" s="100" t="s">
        <v>85</v>
      </c>
      <c r="BF94" s="100" t="s">
        <v>85</v>
      </c>
      <c r="BG94" s="100" t="s">
        <v>85</v>
      </c>
      <c r="BH94" s="100" t="s">
        <v>85</v>
      </c>
      <c r="BI94" s="100" t="s">
        <v>85</v>
      </c>
      <c r="BJ94" s="100" t="s">
        <v>85</v>
      </c>
      <c r="BK94" s="100" t="s">
        <v>85</v>
      </c>
      <c r="BL94" s="100" t="s">
        <v>85</v>
      </c>
      <c r="BM94" s="100" t="s">
        <v>85</v>
      </c>
      <c r="BN94" s="100" t="s">
        <v>85</v>
      </c>
      <c r="BO94" s="100" t="s">
        <v>85</v>
      </c>
      <c r="BP94" s="100" t="s">
        <v>85</v>
      </c>
      <c r="BQ94" s="100" t="s">
        <v>85</v>
      </c>
      <c r="BR94" s="100" t="s">
        <v>85</v>
      </c>
      <c r="BS94" s="100" t="s">
        <v>85</v>
      </c>
      <c r="BT94" s="100" t="s">
        <v>85</v>
      </c>
      <c r="BU94" s="100" t="s">
        <v>85</v>
      </c>
      <c r="BV94" s="100" t="s">
        <v>85</v>
      </c>
      <c r="BW94" s="100" t="s">
        <v>85</v>
      </c>
      <c r="BX94" s="99">
        <v>5</v>
      </c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110">
        <v>1.15E-2</v>
      </c>
      <c r="CS94" s="110">
        <v>1.15E-2</v>
      </c>
      <c r="CT94" s="110">
        <v>1.15E-2</v>
      </c>
      <c r="CU94" s="110">
        <v>1.15E-2</v>
      </c>
      <c r="CV94" s="110">
        <v>1.15E-2</v>
      </c>
      <c r="CW94" s="110">
        <v>1.15E-2</v>
      </c>
      <c r="CX94" s="110">
        <v>1.15E-2</v>
      </c>
      <c r="CY94" s="110">
        <v>1.15E-2</v>
      </c>
      <c r="CZ94" s="110">
        <v>1.15E-2</v>
      </c>
      <c r="DA94" s="110">
        <v>1.15E-2</v>
      </c>
      <c r="DB94" s="110">
        <v>1.15E-2</v>
      </c>
      <c r="DC94" s="110">
        <v>1.15E-2</v>
      </c>
      <c r="DD94" s="110">
        <v>1.15E-2</v>
      </c>
      <c r="DE94" s="110">
        <v>1.15E-2</v>
      </c>
      <c r="DF94" s="110">
        <v>1.15E-2</v>
      </c>
      <c r="DG94" s="110">
        <v>1.15E-2</v>
      </c>
      <c r="DH94" s="110">
        <v>1.15E-2</v>
      </c>
      <c r="DI94" s="110">
        <v>1.15E-2</v>
      </c>
      <c r="DJ94" s="110">
        <v>1.15E-2</v>
      </c>
      <c r="DK94" s="110">
        <v>1.15E-2</v>
      </c>
      <c r="DL94" s="110">
        <v>1.15E-2</v>
      </c>
      <c r="DM94" s="110">
        <v>1.15E-2</v>
      </c>
      <c r="DN94" s="88">
        <v>1.0602E-2</v>
      </c>
      <c r="DO94" s="89">
        <v>9.4179999999999993E-3</v>
      </c>
      <c r="DP94" s="89">
        <v>9.4179999999999993E-3</v>
      </c>
      <c r="DQ94" s="89">
        <v>9.4179999999999993E-3</v>
      </c>
      <c r="DR94" s="89">
        <v>9.4179999999999993E-3</v>
      </c>
      <c r="DS94" s="89">
        <v>9.4179999999999993E-3</v>
      </c>
      <c r="DT94" s="89">
        <v>9.4179999999999993E-3</v>
      </c>
      <c r="DU94" s="89">
        <v>9.4179999999999993E-3</v>
      </c>
      <c r="DV94" s="89">
        <v>9.4179999999999993E-3</v>
      </c>
      <c r="DW94" s="89">
        <v>9.4179999999999993E-3</v>
      </c>
      <c r="DX94" s="89">
        <v>9.4179999999999993E-3</v>
      </c>
      <c r="DY94" s="89">
        <v>9.4179999999999993E-3</v>
      </c>
      <c r="DZ94" s="89">
        <v>9.4179999999999993E-3</v>
      </c>
      <c r="EA94" s="89">
        <v>9.4179999999999993E-3</v>
      </c>
      <c r="EB94" s="89">
        <v>9.4179999999999993E-3</v>
      </c>
      <c r="EC94" s="89">
        <v>9.4179999999999993E-3</v>
      </c>
      <c r="ED94" s="89">
        <v>9.4179999999999993E-3</v>
      </c>
      <c r="EE94" s="89">
        <v>9.4179999999999993E-3</v>
      </c>
      <c r="EF94" s="89">
        <v>9.4179999999999993E-3</v>
      </c>
      <c r="EG94" s="89">
        <v>9.4179999999999993E-3</v>
      </c>
      <c r="EH94" s="89">
        <v>9.4179999999999993E-3</v>
      </c>
      <c r="EI94" s="89">
        <v>9.4179999999999993E-3</v>
      </c>
      <c r="EJ94" s="90">
        <v>9.4179999999999993E-3</v>
      </c>
      <c r="EK94" s="187"/>
      <c r="EL94" s="188"/>
      <c r="EM94" s="188"/>
      <c r="EN94" s="188"/>
      <c r="EO94" s="188"/>
      <c r="EP94" s="188"/>
      <c r="EQ94" s="188"/>
      <c r="ER94" s="188"/>
      <c r="ES94" s="188"/>
      <c r="ET94" s="188"/>
      <c r="EU94" s="188"/>
      <c r="EV94" s="188"/>
      <c r="EW94" s="188"/>
      <c r="EX94" s="188"/>
      <c r="EY94" s="188"/>
      <c r="EZ94" s="188"/>
      <c r="FA94" s="188"/>
      <c r="FB94" s="188"/>
      <c r="FC94" s="188"/>
      <c r="FD94" s="188"/>
      <c r="FE94" s="188"/>
      <c r="FF94" s="188"/>
      <c r="FG94" s="189"/>
      <c r="FK94" s="66"/>
      <c r="FL94" s="66"/>
    </row>
    <row r="95" spans="1:168" s="19" customFormat="1" ht="36.75" customHeight="1" x14ac:dyDescent="0.25">
      <c r="A95" s="173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5"/>
      <c r="AA95" s="121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3"/>
      <c r="BA95" s="100" t="s">
        <v>134</v>
      </c>
      <c r="BB95" s="100" t="s">
        <v>88</v>
      </c>
      <c r="BC95" s="100" t="s">
        <v>88</v>
      </c>
      <c r="BD95" s="100" t="s">
        <v>88</v>
      </c>
      <c r="BE95" s="100" t="s">
        <v>88</v>
      </c>
      <c r="BF95" s="100" t="s">
        <v>88</v>
      </c>
      <c r="BG95" s="100" t="s">
        <v>88</v>
      </c>
      <c r="BH95" s="100" t="s">
        <v>88</v>
      </c>
      <c r="BI95" s="100" t="s">
        <v>88</v>
      </c>
      <c r="BJ95" s="100" t="s">
        <v>88</v>
      </c>
      <c r="BK95" s="100" t="s">
        <v>88</v>
      </c>
      <c r="BL95" s="100" t="s">
        <v>88</v>
      </c>
      <c r="BM95" s="100" t="s">
        <v>88</v>
      </c>
      <c r="BN95" s="100" t="s">
        <v>88</v>
      </c>
      <c r="BO95" s="100" t="s">
        <v>88</v>
      </c>
      <c r="BP95" s="100" t="s">
        <v>88</v>
      </c>
      <c r="BQ95" s="100" t="s">
        <v>88</v>
      </c>
      <c r="BR95" s="100" t="s">
        <v>88</v>
      </c>
      <c r="BS95" s="100" t="s">
        <v>88</v>
      </c>
      <c r="BT95" s="100" t="s">
        <v>88</v>
      </c>
      <c r="BU95" s="100" t="s">
        <v>88</v>
      </c>
      <c r="BV95" s="100" t="s">
        <v>88</v>
      </c>
      <c r="BW95" s="100" t="s">
        <v>88</v>
      </c>
      <c r="BX95" s="99">
        <v>5</v>
      </c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110">
        <v>5.1999999999999998E-2</v>
      </c>
      <c r="CS95" s="110">
        <v>5.1999999999999998E-2</v>
      </c>
      <c r="CT95" s="110">
        <v>5.1999999999999998E-2</v>
      </c>
      <c r="CU95" s="110">
        <v>5.1999999999999998E-2</v>
      </c>
      <c r="CV95" s="110">
        <v>5.1999999999999998E-2</v>
      </c>
      <c r="CW95" s="110">
        <v>5.1999999999999998E-2</v>
      </c>
      <c r="CX95" s="110">
        <v>5.1999999999999998E-2</v>
      </c>
      <c r="CY95" s="110">
        <v>5.1999999999999998E-2</v>
      </c>
      <c r="CZ95" s="110">
        <v>5.1999999999999998E-2</v>
      </c>
      <c r="DA95" s="110">
        <v>5.1999999999999998E-2</v>
      </c>
      <c r="DB95" s="110">
        <v>5.1999999999999998E-2</v>
      </c>
      <c r="DC95" s="110">
        <v>5.1999999999999998E-2</v>
      </c>
      <c r="DD95" s="110">
        <v>5.1999999999999998E-2</v>
      </c>
      <c r="DE95" s="110">
        <v>5.1999999999999998E-2</v>
      </c>
      <c r="DF95" s="110">
        <v>5.1999999999999998E-2</v>
      </c>
      <c r="DG95" s="110">
        <v>5.1999999999999998E-2</v>
      </c>
      <c r="DH95" s="110">
        <v>5.1999999999999998E-2</v>
      </c>
      <c r="DI95" s="110">
        <v>5.1999999999999998E-2</v>
      </c>
      <c r="DJ95" s="110">
        <v>5.1999999999999998E-2</v>
      </c>
      <c r="DK95" s="110">
        <v>5.1999999999999998E-2</v>
      </c>
      <c r="DL95" s="110">
        <v>5.1999999999999998E-2</v>
      </c>
      <c r="DM95" s="110">
        <v>5.1999999999999998E-2</v>
      </c>
      <c r="DN95" s="88">
        <v>4.9576000000000002E-2</v>
      </c>
      <c r="DO95" s="89">
        <v>4.4864000000000001E-2</v>
      </c>
      <c r="DP95" s="89">
        <v>4.4864000000000001E-2</v>
      </c>
      <c r="DQ95" s="89">
        <v>4.4864000000000001E-2</v>
      </c>
      <c r="DR95" s="89">
        <v>4.4864000000000001E-2</v>
      </c>
      <c r="DS95" s="89">
        <v>4.4864000000000001E-2</v>
      </c>
      <c r="DT95" s="89">
        <v>4.4864000000000001E-2</v>
      </c>
      <c r="DU95" s="89">
        <v>4.4864000000000001E-2</v>
      </c>
      <c r="DV95" s="89">
        <v>4.4864000000000001E-2</v>
      </c>
      <c r="DW95" s="89">
        <v>4.4864000000000001E-2</v>
      </c>
      <c r="DX95" s="89">
        <v>4.4864000000000001E-2</v>
      </c>
      <c r="DY95" s="89">
        <v>4.4864000000000001E-2</v>
      </c>
      <c r="DZ95" s="89">
        <v>4.4864000000000001E-2</v>
      </c>
      <c r="EA95" s="89">
        <v>4.4864000000000001E-2</v>
      </c>
      <c r="EB95" s="89">
        <v>4.4864000000000001E-2</v>
      </c>
      <c r="EC95" s="89">
        <v>4.4864000000000001E-2</v>
      </c>
      <c r="ED95" s="89">
        <v>4.4864000000000001E-2</v>
      </c>
      <c r="EE95" s="89">
        <v>4.4864000000000001E-2</v>
      </c>
      <c r="EF95" s="89">
        <v>4.4864000000000001E-2</v>
      </c>
      <c r="EG95" s="89">
        <v>4.4864000000000001E-2</v>
      </c>
      <c r="EH95" s="89">
        <v>4.4864000000000001E-2</v>
      </c>
      <c r="EI95" s="89">
        <v>4.4864000000000001E-2</v>
      </c>
      <c r="EJ95" s="90">
        <v>4.4864000000000001E-2</v>
      </c>
      <c r="EK95" s="187"/>
      <c r="EL95" s="188"/>
      <c r="EM95" s="188"/>
      <c r="EN95" s="188"/>
      <c r="EO95" s="188"/>
      <c r="EP95" s="188"/>
      <c r="EQ95" s="188"/>
      <c r="ER95" s="188"/>
      <c r="ES95" s="188"/>
      <c r="ET95" s="188"/>
      <c r="EU95" s="188"/>
      <c r="EV95" s="188"/>
      <c r="EW95" s="188"/>
      <c r="EX95" s="188"/>
      <c r="EY95" s="188"/>
      <c r="EZ95" s="188"/>
      <c r="FA95" s="188"/>
      <c r="FB95" s="188"/>
      <c r="FC95" s="188"/>
      <c r="FD95" s="188"/>
      <c r="FE95" s="188"/>
      <c r="FF95" s="188"/>
      <c r="FG95" s="189"/>
      <c r="FK95" s="66"/>
      <c r="FL95" s="66"/>
    </row>
    <row r="96" spans="1:168" s="19" customFormat="1" ht="36.75" customHeight="1" x14ac:dyDescent="0.25">
      <c r="A96" s="176"/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8"/>
      <c r="AA96" s="124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6"/>
      <c r="BA96" s="100" t="s">
        <v>111</v>
      </c>
      <c r="BB96" s="100" t="s">
        <v>86</v>
      </c>
      <c r="BC96" s="100" t="s">
        <v>86</v>
      </c>
      <c r="BD96" s="100" t="s">
        <v>86</v>
      </c>
      <c r="BE96" s="100" t="s">
        <v>86</v>
      </c>
      <c r="BF96" s="100" t="s">
        <v>86</v>
      </c>
      <c r="BG96" s="100" t="s">
        <v>86</v>
      </c>
      <c r="BH96" s="100" t="s">
        <v>86</v>
      </c>
      <c r="BI96" s="100" t="s">
        <v>86</v>
      </c>
      <c r="BJ96" s="100" t="s">
        <v>86</v>
      </c>
      <c r="BK96" s="100" t="s">
        <v>86</v>
      </c>
      <c r="BL96" s="100" t="s">
        <v>86</v>
      </c>
      <c r="BM96" s="100" t="s">
        <v>86</v>
      </c>
      <c r="BN96" s="100" t="s">
        <v>86</v>
      </c>
      <c r="BO96" s="100" t="s">
        <v>86</v>
      </c>
      <c r="BP96" s="100" t="s">
        <v>86</v>
      </c>
      <c r="BQ96" s="100" t="s">
        <v>86</v>
      </c>
      <c r="BR96" s="100" t="s">
        <v>86</v>
      </c>
      <c r="BS96" s="100" t="s">
        <v>86</v>
      </c>
      <c r="BT96" s="100" t="s">
        <v>86</v>
      </c>
      <c r="BU96" s="100" t="s">
        <v>86</v>
      </c>
      <c r="BV96" s="100" t="s">
        <v>86</v>
      </c>
      <c r="BW96" s="100" t="s">
        <v>86</v>
      </c>
      <c r="BX96" s="99">
        <v>5</v>
      </c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110">
        <v>8.2598000000000005E-2</v>
      </c>
      <c r="CS96" s="110">
        <v>6.3500000000000001E-2</v>
      </c>
      <c r="CT96" s="110">
        <v>6.3500000000000001E-2</v>
      </c>
      <c r="CU96" s="110">
        <v>6.3500000000000001E-2</v>
      </c>
      <c r="CV96" s="110">
        <v>6.3500000000000001E-2</v>
      </c>
      <c r="CW96" s="110">
        <v>6.3500000000000001E-2</v>
      </c>
      <c r="CX96" s="110">
        <v>6.3500000000000001E-2</v>
      </c>
      <c r="CY96" s="110">
        <v>6.3500000000000001E-2</v>
      </c>
      <c r="CZ96" s="110">
        <v>6.3500000000000001E-2</v>
      </c>
      <c r="DA96" s="110">
        <v>6.3500000000000001E-2</v>
      </c>
      <c r="DB96" s="110">
        <v>6.3500000000000001E-2</v>
      </c>
      <c r="DC96" s="110">
        <v>6.3500000000000001E-2</v>
      </c>
      <c r="DD96" s="110">
        <v>6.3500000000000001E-2</v>
      </c>
      <c r="DE96" s="110">
        <v>6.3500000000000001E-2</v>
      </c>
      <c r="DF96" s="110">
        <v>6.3500000000000001E-2</v>
      </c>
      <c r="DG96" s="110">
        <v>6.3500000000000001E-2</v>
      </c>
      <c r="DH96" s="110">
        <v>6.3500000000000001E-2</v>
      </c>
      <c r="DI96" s="110">
        <v>6.3500000000000001E-2</v>
      </c>
      <c r="DJ96" s="110">
        <v>6.3500000000000001E-2</v>
      </c>
      <c r="DK96" s="110">
        <v>6.3500000000000001E-2</v>
      </c>
      <c r="DL96" s="110">
        <v>6.3500000000000001E-2</v>
      </c>
      <c r="DM96" s="110">
        <v>6.3500000000000001E-2</v>
      </c>
      <c r="DN96" s="88">
        <v>7.9280000000000003E-2</v>
      </c>
      <c r="DO96" s="89">
        <v>7.8872999999999999E-2</v>
      </c>
      <c r="DP96" s="89">
        <v>7.8872999999999999E-2</v>
      </c>
      <c r="DQ96" s="89">
        <v>7.8872999999999999E-2</v>
      </c>
      <c r="DR96" s="89">
        <v>7.8872999999999999E-2</v>
      </c>
      <c r="DS96" s="89">
        <v>7.8872999999999999E-2</v>
      </c>
      <c r="DT96" s="89">
        <v>7.8872999999999999E-2</v>
      </c>
      <c r="DU96" s="89">
        <v>7.8872999999999999E-2</v>
      </c>
      <c r="DV96" s="89">
        <v>7.8872999999999999E-2</v>
      </c>
      <c r="DW96" s="89">
        <v>7.8872999999999999E-2</v>
      </c>
      <c r="DX96" s="89">
        <v>7.8872999999999999E-2</v>
      </c>
      <c r="DY96" s="89">
        <v>7.8872999999999999E-2</v>
      </c>
      <c r="DZ96" s="89">
        <v>7.8872999999999999E-2</v>
      </c>
      <c r="EA96" s="89">
        <v>7.8872999999999999E-2</v>
      </c>
      <c r="EB96" s="89">
        <v>7.8872999999999999E-2</v>
      </c>
      <c r="EC96" s="89">
        <v>7.8872999999999999E-2</v>
      </c>
      <c r="ED96" s="89">
        <v>7.8872999999999999E-2</v>
      </c>
      <c r="EE96" s="89">
        <v>7.8872999999999999E-2</v>
      </c>
      <c r="EF96" s="89">
        <v>7.8872999999999999E-2</v>
      </c>
      <c r="EG96" s="89">
        <v>7.8872999999999999E-2</v>
      </c>
      <c r="EH96" s="89">
        <v>7.8872999999999999E-2</v>
      </c>
      <c r="EI96" s="89">
        <v>7.8872999999999999E-2</v>
      </c>
      <c r="EJ96" s="90">
        <v>7.8872999999999999E-2</v>
      </c>
      <c r="EK96" s="190"/>
      <c r="EL96" s="191"/>
      <c r="EM96" s="191"/>
      <c r="EN96" s="191"/>
      <c r="EO96" s="191"/>
      <c r="EP96" s="191"/>
      <c r="EQ96" s="191"/>
      <c r="ER96" s="191"/>
      <c r="ES96" s="191"/>
      <c r="ET96" s="191"/>
      <c r="EU96" s="191"/>
      <c r="EV96" s="191"/>
      <c r="EW96" s="191"/>
      <c r="EX96" s="191"/>
      <c r="EY96" s="191"/>
      <c r="EZ96" s="191"/>
      <c r="FA96" s="191"/>
      <c r="FB96" s="191"/>
      <c r="FC96" s="191"/>
      <c r="FD96" s="191"/>
      <c r="FE96" s="191"/>
      <c r="FF96" s="191"/>
      <c r="FG96" s="192"/>
      <c r="FK96" s="66"/>
      <c r="FL96" s="66"/>
    </row>
    <row r="97" spans="1:168" s="19" customFormat="1" ht="36.75" hidden="1" customHeight="1" x14ac:dyDescent="0.25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79" t="s">
        <v>87</v>
      </c>
      <c r="BB97" s="179" t="s">
        <v>87</v>
      </c>
      <c r="BC97" s="179" t="s">
        <v>87</v>
      </c>
      <c r="BD97" s="179" t="s">
        <v>87</v>
      </c>
      <c r="BE97" s="179" t="s">
        <v>87</v>
      </c>
      <c r="BF97" s="179" t="s">
        <v>87</v>
      </c>
      <c r="BG97" s="179" t="s">
        <v>87</v>
      </c>
      <c r="BH97" s="179" t="s">
        <v>87</v>
      </c>
      <c r="BI97" s="179" t="s">
        <v>87</v>
      </c>
      <c r="BJ97" s="179" t="s">
        <v>87</v>
      </c>
      <c r="BK97" s="179" t="s">
        <v>87</v>
      </c>
      <c r="BL97" s="179" t="s">
        <v>87</v>
      </c>
      <c r="BM97" s="179" t="s">
        <v>87</v>
      </c>
      <c r="BN97" s="179" t="s">
        <v>87</v>
      </c>
      <c r="BO97" s="179" t="s">
        <v>87</v>
      </c>
      <c r="BP97" s="179" t="s">
        <v>87</v>
      </c>
      <c r="BQ97" s="179" t="s">
        <v>87</v>
      </c>
      <c r="BR97" s="179" t="s">
        <v>87</v>
      </c>
      <c r="BS97" s="179" t="s">
        <v>87</v>
      </c>
      <c r="BT97" s="179" t="s">
        <v>87</v>
      </c>
      <c r="BU97" s="179" t="s">
        <v>87</v>
      </c>
      <c r="BV97" s="179" t="s">
        <v>87</v>
      </c>
      <c r="BW97" s="179" t="s">
        <v>87</v>
      </c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110">
        <v>0</v>
      </c>
      <c r="CS97" s="110">
        <v>0</v>
      </c>
      <c r="CT97" s="110">
        <v>0</v>
      </c>
      <c r="CU97" s="110">
        <v>0</v>
      </c>
      <c r="CV97" s="110">
        <v>0</v>
      </c>
      <c r="CW97" s="110">
        <v>0</v>
      </c>
      <c r="CX97" s="110">
        <v>0</v>
      </c>
      <c r="CY97" s="110">
        <v>0</v>
      </c>
      <c r="CZ97" s="110">
        <v>0</v>
      </c>
      <c r="DA97" s="110">
        <v>0</v>
      </c>
      <c r="DB97" s="110">
        <v>0</v>
      </c>
      <c r="DC97" s="110">
        <v>0</v>
      </c>
      <c r="DD97" s="110">
        <v>0</v>
      </c>
      <c r="DE97" s="110">
        <v>0</v>
      </c>
      <c r="DF97" s="110">
        <v>0</v>
      </c>
      <c r="DG97" s="110">
        <v>0</v>
      </c>
      <c r="DH97" s="110">
        <v>0</v>
      </c>
      <c r="DI97" s="110">
        <v>0</v>
      </c>
      <c r="DJ97" s="110">
        <v>0</v>
      </c>
      <c r="DK97" s="110">
        <v>0</v>
      </c>
      <c r="DL97" s="110">
        <v>0</v>
      </c>
      <c r="DM97" s="110">
        <v>0</v>
      </c>
      <c r="DN97" s="110">
        <v>0</v>
      </c>
      <c r="DO97" s="110">
        <v>0</v>
      </c>
      <c r="DP97" s="110">
        <v>0</v>
      </c>
      <c r="DQ97" s="110">
        <v>0</v>
      </c>
      <c r="DR97" s="110">
        <v>0</v>
      </c>
      <c r="DS97" s="110">
        <v>0</v>
      </c>
      <c r="DT97" s="110">
        <v>0</v>
      </c>
      <c r="DU97" s="110">
        <v>0</v>
      </c>
      <c r="DV97" s="110">
        <v>0</v>
      </c>
      <c r="DW97" s="110">
        <v>0</v>
      </c>
      <c r="DX97" s="110">
        <v>0</v>
      </c>
      <c r="DY97" s="110">
        <v>0</v>
      </c>
      <c r="DZ97" s="110">
        <v>0</v>
      </c>
      <c r="EA97" s="110">
        <v>0</v>
      </c>
      <c r="EB97" s="110">
        <v>0</v>
      </c>
      <c r="EC97" s="110">
        <v>0</v>
      </c>
      <c r="ED97" s="110">
        <v>0</v>
      </c>
      <c r="EE97" s="110">
        <v>0</v>
      </c>
      <c r="EF97" s="110">
        <v>0</v>
      </c>
      <c r="EG97" s="110">
        <v>0</v>
      </c>
      <c r="EH97" s="110">
        <v>0</v>
      </c>
      <c r="EI97" s="110">
        <v>0</v>
      </c>
      <c r="EJ97" s="110">
        <v>0</v>
      </c>
      <c r="EK97" s="180"/>
      <c r="EL97" s="180"/>
      <c r="EM97" s="180"/>
      <c r="EN97" s="180"/>
      <c r="EO97" s="180"/>
      <c r="EP97" s="180"/>
      <c r="EQ97" s="180"/>
      <c r="ER97" s="180"/>
      <c r="ES97" s="180"/>
      <c r="ET97" s="180"/>
      <c r="EU97" s="180"/>
      <c r="EV97" s="180"/>
      <c r="EW97" s="180"/>
      <c r="EX97" s="180"/>
      <c r="EY97" s="180"/>
      <c r="EZ97" s="180"/>
      <c r="FA97" s="180"/>
      <c r="FB97" s="180"/>
      <c r="FC97" s="180"/>
      <c r="FD97" s="180"/>
      <c r="FE97" s="180"/>
      <c r="FF97" s="180"/>
      <c r="FG97" s="180"/>
      <c r="FK97" s="66"/>
      <c r="FL97" s="66"/>
    </row>
    <row r="98" spans="1:168" s="19" customFormat="1" ht="36.75" customHeight="1" x14ac:dyDescent="0.25">
      <c r="A98" s="99" t="s">
        <v>108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8" t="s">
        <v>109</v>
      </c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179" t="s">
        <v>132</v>
      </c>
      <c r="BB98" s="179" t="s">
        <v>91</v>
      </c>
      <c r="BC98" s="179" t="s">
        <v>91</v>
      </c>
      <c r="BD98" s="179" t="s">
        <v>91</v>
      </c>
      <c r="BE98" s="179" t="s">
        <v>91</v>
      </c>
      <c r="BF98" s="179" t="s">
        <v>91</v>
      </c>
      <c r="BG98" s="179" t="s">
        <v>91</v>
      </c>
      <c r="BH98" s="179" t="s">
        <v>91</v>
      </c>
      <c r="BI98" s="179" t="s">
        <v>91</v>
      </c>
      <c r="BJ98" s="179" t="s">
        <v>91</v>
      </c>
      <c r="BK98" s="179" t="s">
        <v>91</v>
      </c>
      <c r="BL98" s="179" t="s">
        <v>91</v>
      </c>
      <c r="BM98" s="179" t="s">
        <v>91</v>
      </c>
      <c r="BN98" s="179" t="s">
        <v>91</v>
      </c>
      <c r="BO98" s="179" t="s">
        <v>91</v>
      </c>
      <c r="BP98" s="179" t="s">
        <v>91</v>
      </c>
      <c r="BQ98" s="179" t="s">
        <v>91</v>
      </c>
      <c r="BR98" s="179" t="s">
        <v>91</v>
      </c>
      <c r="BS98" s="179" t="s">
        <v>91</v>
      </c>
      <c r="BT98" s="179" t="s">
        <v>91</v>
      </c>
      <c r="BU98" s="179" t="s">
        <v>91</v>
      </c>
      <c r="BV98" s="179" t="s">
        <v>91</v>
      </c>
      <c r="BW98" s="179" t="s">
        <v>91</v>
      </c>
      <c r="BX98" s="181">
        <v>3</v>
      </c>
      <c r="BY98" s="182"/>
      <c r="BZ98" s="182"/>
      <c r="CA98" s="182"/>
      <c r="CB98" s="182"/>
      <c r="CC98" s="182"/>
      <c r="CD98" s="182"/>
      <c r="CE98" s="182"/>
      <c r="CF98" s="182"/>
      <c r="CG98" s="182"/>
      <c r="CH98" s="182"/>
      <c r="CI98" s="182"/>
      <c r="CJ98" s="182"/>
      <c r="CK98" s="182"/>
      <c r="CL98" s="182"/>
      <c r="CM98" s="182"/>
      <c r="CN98" s="182"/>
      <c r="CO98" s="182"/>
      <c r="CP98" s="182"/>
      <c r="CQ98" s="183"/>
      <c r="CR98" s="110">
        <v>8.4</v>
      </c>
      <c r="CS98" s="110">
        <v>6.2</v>
      </c>
      <c r="CT98" s="110">
        <v>6.2</v>
      </c>
      <c r="CU98" s="110">
        <v>6.2</v>
      </c>
      <c r="CV98" s="110">
        <v>6.2</v>
      </c>
      <c r="CW98" s="110">
        <v>6.2</v>
      </c>
      <c r="CX98" s="110">
        <v>6.2</v>
      </c>
      <c r="CY98" s="110">
        <v>6.2</v>
      </c>
      <c r="CZ98" s="110">
        <v>6.2</v>
      </c>
      <c r="DA98" s="110">
        <v>6.2</v>
      </c>
      <c r="DB98" s="110">
        <v>6.2</v>
      </c>
      <c r="DC98" s="110">
        <v>6.2</v>
      </c>
      <c r="DD98" s="110">
        <v>6.2</v>
      </c>
      <c r="DE98" s="110">
        <v>6.2</v>
      </c>
      <c r="DF98" s="110">
        <v>6.2</v>
      </c>
      <c r="DG98" s="110">
        <v>6.2</v>
      </c>
      <c r="DH98" s="110">
        <v>6.2</v>
      </c>
      <c r="DI98" s="110">
        <v>6.2</v>
      </c>
      <c r="DJ98" s="110">
        <v>6.2</v>
      </c>
      <c r="DK98" s="110">
        <v>6.2</v>
      </c>
      <c r="DL98" s="110">
        <v>6.2</v>
      </c>
      <c r="DM98" s="110">
        <v>6.2</v>
      </c>
      <c r="DN98" s="88">
        <v>7.772824</v>
      </c>
      <c r="DO98" s="89">
        <v>0</v>
      </c>
      <c r="DP98" s="89">
        <v>0</v>
      </c>
      <c r="DQ98" s="89">
        <v>0</v>
      </c>
      <c r="DR98" s="89">
        <v>0</v>
      </c>
      <c r="DS98" s="89">
        <v>0</v>
      </c>
      <c r="DT98" s="89">
        <v>0</v>
      </c>
      <c r="DU98" s="89">
        <v>0</v>
      </c>
      <c r="DV98" s="89">
        <v>0</v>
      </c>
      <c r="DW98" s="89">
        <v>0</v>
      </c>
      <c r="DX98" s="89">
        <v>0</v>
      </c>
      <c r="DY98" s="89">
        <v>0</v>
      </c>
      <c r="DZ98" s="89">
        <v>0</v>
      </c>
      <c r="EA98" s="89">
        <v>0</v>
      </c>
      <c r="EB98" s="89">
        <v>0</v>
      </c>
      <c r="EC98" s="89">
        <v>0</v>
      </c>
      <c r="ED98" s="89">
        <v>0</v>
      </c>
      <c r="EE98" s="89">
        <v>0</v>
      </c>
      <c r="EF98" s="89">
        <v>0</v>
      </c>
      <c r="EG98" s="89">
        <v>0</v>
      </c>
      <c r="EH98" s="89">
        <v>0</v>
      </c>
      <c r="EI98" s="89">
        <v>0</v>
      </c>
      <c r="EJ98" s="90">
        <v>0</v>
      </c>
      <c r="EK98" s="184">
        <f>160/12-DN98</f>
        <v>5.560509333333334</v>
      </c>
      <c r="EL98" s="185"/>
      <c r="EM98" s="185"/>
      <c r="EN98" s="185"/>
      <c r="EO98" s="185"/>
      <c r="EP98" s="185"/>
      <c r="EQ98" s="185"/>
      <c r="ER98" s="185"/>
      <c r="ES98" s="185"/>
      <c r="ET98" s="185"/>
      <c r="EU98" s="185"/>
      <c r="EV98" s="185"/>
      <c r="EW98" s="185"/>
      <c r="EX98" s="185"/>
      <c r="EY98" s="185"/>
      <c r="EZ98" s="185"/>
      <c r="FA98" s="185"/>
      <c r="FB98" s="185"/>
      <c r="FC98" s="185"/>
      <c r="FD98" s="185"/>
      <c r="FE98" s="185"/>
      <c r="FF98" s="185"/>
      <c r="FG98" s="186"/>
      <c r="FK98" s="66"/>
      <c r="FL98" s="70"/>
    </row>
    <row r="99" spans="1:168" s="17" customFormat="1" x14ac:dyDescent="0.25">
      <c r="A99" s="51"/>
      <c r="B99" s="137" t="s">
        <v>64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8"/>
      <c r="AA99" s="21"/>
      <c r="AB99" s="139" t="s">
        <v>96</v>
      </c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40"/>
      <c r="BA99" s="33"/>
      <c r="BB99" s="139" t="s">
        <v>96</v>
      </c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40"/>
      <c r="BX99" s="26"/>
      <c r="BY99" s="139" t="s">
        <v>96</v>
      </c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88">
        <f>CR92+CR93+CR94+CR95+CR96+CR98</f>
        <v>15.871108</v>
      </c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90"/>
      <c r="DN99" s="110">
        <f>DN92+DN93+DN94+DN95+DN96+DN98</f>
        <v>15.439202000000002</v>
      </c>
      <c r="DO99" s="110"/>
      <c r="DP99" s="110"/>
      <c r="DQ99" s="110"/>
      <c r="DR99" s="110"/>
      <c r="DS99" s="110"/>
      <c r="DT99" s="110"/>
      <c r="DU99" s="110"/>
      <c r="DV99" s="110"/>
      <c r="DW99" s="110"/>
      <c r="DX99" s="110"/>
      <c r="DY99" s="110"/>
      <c r="DZ99" s="110"/>
      <c r="EA99" s="110"/>
      <c r="EB99" s="110"/>
      <c r="EC99" s="110"/>
      <c r="ED99" s="110"/>
      <c r="EE99" s="110"/>
      <c r="EF99" s="110"/>
      <c r="EG99" s="110"/>
      <c r="EH99" s="110"/>
      <c r="EI99" s="110"/>
      <c r="EJ99" s="110"/>
      <c r="EK99" s="99"/>
      <c r="EL99" s="99"/>
      <c r="EM99" s="99"/>
      <c r="EN99" s="99"/>
      <c r="EO99" s="99"/>
      <c r="EP99" s="99"/>
      <c r="EQ99" s="99"/>
      <c r="ER99" s="99"/>
      <c r="ES99" s="99"/>
      <c r="ET99" s="99"/>
      <c r="EU99" s="99"/>
      <c r="EV99" s="99"/>
      <c r="EW99" s="99"/>
      <c r="EX99" s="99"/>
      <c r="EY99" s="99"/>
      <c r="EZ99" s="99"/>
      <c r="FA99" s="99"/>
      <c r="FB99" s="99"/>
      <c r="FC99" s="99"/>
      <c r="FD99" s="99"/>
      <c r="FE99" s="99"/>
      <c r="FF99" s="99"/>
      <c r="FG99" s="99"/>
      <c r="FK99" s="65"/>
      <c r="FL99" s="71"/>
    </row>
    <row r="101" spans="1:16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EU101" s="4" t="s">
        <v>65</v>
      </c>
    </row>
    <row r="102" spans="1:168" s="40" customFormat="1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DC102" s="52"/>
      <c r="FK102" s="63"/>
      <c r="FL102" s="63"/>
    </row>
    <row r="103" spans="1:168" s="40" customFormat="1" ht="48" customHeight="1" x14ac:dyDescent="0.25">
      <c r="A103" s="78" t="s">
        <v>116</v>
      </c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DH103" s="78"/>
      <c r="DI103" s="78"/>
      <c r="DJ103" s="78"/>
      <c r="DK103" s="78"/>
      <c r="DL103" s="78"/>
      <c r="DM103" s="78"/>
      <c r="DN103" s="78"/>
      <c r="DO103" s="78"/>
      <c r="DP103" s="78"/>
      <c r="DQ103" s="78"/>
      <c r="DR103" s="78"/>
      <c r="DS103" s="78"/>
      <c r="DT103" s="78"/>
      <c r="DU103" s="78"/>
      <c r="DV103" s="78"/>
      <c r="DW103" s="78"/>
      <c r="DX103" s="78"/>
      <c r="DY103" s="78"/>
      <c r="DZ103" s="78"/>
      <c r="EA103" s="78"/>
      <c r="EB103" s="78"/>
      <c r="EC103" s="78"/>
      <c r="ED103" s="78"/>
      <c r="EE103" s="78"/>
      <c r="EF103" s="78"/>
      <c r="EG103" s="78"/>
      <c r="EH103" s="78"/>
      <c r="EI103" s="78"/>
      <c r="EJ103" s="78"/>
      <c r="EK103" s="78"/>
      <c r="EL103" s="78"/>
      <c r="EM103" s="78"/>
      <c r="EN103" s="78"/>
      <c r="EO103" s="78"/>
      <c r="EP103" s="78"/>
      <c r="EQ103" s="78"/>
      <c r="ER103" s="78"/>
      <c r="ES103" s="78"/>
      <c r="ET103" s="78"/>
      <c r="EU103" s="78"/>
      <c r="FK103" s="63"/>
      <c r="FL103" s="63"/>
    </row>
    <row r="104" spans="1:168" s="40" customFormat="1" ht="15.75" x14ac:dyDescent="0.25"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/>
      <c r="AJ104" s="202"/>
      <c r="AK104" s="202"/>
      <c r="AL104" s="202"/>
      <c r="AM104" s="202"/>
      <c r="AN104" s="202"/>
      <c r="AO104" s="202"/>
      <c r="AP104" s="202"/>
      <c r="AQ104" s="202"/>
      <c r="AR104" s="202"/>
      <c r="AS104" s="202"/>
      <c r="AT104" s="202"/>
      <c r="AU104" s="202"/>
      <c r="AV104" s="202"/>
      <c r="AW104" s="202"/>
      <c r="AX104" s="202"/>
      <c r="AY104" s="202"/>
      <c r="AZ104" s="202"/>
      <c r="BA104" s="202"/>
      <c r="BB104" s="202"/>
      <c r="BC104" s="203" t="s">
        <v>117</v>
      </c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  <c r="CA104" s="203"/>
      <c r="CB104" s="203"/>
      <c r="CC104" s="203"/>
      <c r="CD104" s="203"/>
      <c r="CE104" s="203"/>
      <c r="CF104" s="203"/>
      <c r="CG104" s="203"/>
      <c r="CH104" s="203"/>
      <c r="CI104" s="203"/>
      <c r="CJ104" s="203"/>
      <c r="CK104" s="203"/>
      <c r="CL104" s="203"/>
      <c r="CM104" s="203"/>
      <c r="CN104" s="203"/>
      <c r="CO104" s="203"/>
      <c r="CP104" s="203"/>
      <c r="CQ104" s="203"/>
      <c r="CR104" s="203"/>
      <c r="CS104" s="203"/>
      <c r="CT104" s="203"/>
      <c r="CU104" s="203"/>
      <c r="CV104" s="203"/>
      <c r="CW104" s="203"/>
      <c r="CX104" s="203"/>
      <c r="CY104" s="203"/>
      <c r="CZ104" s="203"/>
      <c r="DA104" s="203"/>
      <c r="DB104" s="203"/>
      <c r="DC104" s="204" t="s">
        <v>140</v>
      </c>
      <c r="DD104" s="204"/>
      <c r="DE104" s="204"/>
      <c r="DF104" s="204"/>
      <c r="DG104" s="204"/>
      <c r="DH104" s="204"/>
      <c r="DI104" s="204"/>
      <c r="DJ104" s="204"/>
      <c r="DK104" s="204"/>
      <c r="DL104" s="204"/>
      <c r="DM104" s="204"/>
      <c r="DN104" s="204"/>
      <c r="DO104" s="204"/>
      <c r="DP104" s="204"/>
      <c r="DQ104" s="204"/>
      <c r="DR104" s="204"/>
      <c r="DS104" s="204"/>
      <c r="DT104" s="204"/>
      <c r="DU104" s="204"/>
      <c r="DV104" s="205"/>
      <c r="DW104" s="205"/>
      <c r="DX104" s="205"/>
      <c r="DY104" s="205"/>
      <c r="DZ104" s="205"/>
      <c r="EA104" s="205"/>
      <c r="EB104" s="205"/>
      <c r="FK104" s="63"/>
      <c r="FL104" s="63"/>
    </row>
    <row r="105" spans="1:168" s="28" customFormat="1" ht="15" customHeight="1" x14ac:dyDescent="0.2"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104" t="s">
        <v>4</v>
      </c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FK105" s="72"/>
      <c r="FL105" s="72"/>
    </row>
    <row r="106" spans="1:168" s="40" customFormat="1" ht="15.75" x14ac:dyDescent="0.25">
      <c r="DC106" s="52"/>
      <c r="FK106" s="63"/>
      <c r="FL106" s="63"/>
    </row>
    <row r="107" spans="1:168" s="30" customFormat="1" ht="64.5" customHeight="1" x14ac:dyDescent="0.25">
      <c r="A107" s="193" t="s">
        <v>66</v>
      </c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  <c r="AK107" s="194"/>
      <c r="AL107" s="194"/>
      <c r="AM107" s="194"/>
      <c r="AN107" s="194"/>
      <c r="AO107" s="194"/>
      <c r="AP107" s="194"/>
      <c r="AQ107" s="194"/>
      <c r="AR107" s="194"/>
      <c r="AS107" s="194"/>
      <c r="AT107" s="194"/>
      <c r="AU107" s="195"/>
      <c r="AV107" s="111" t="s">
        <v>67</v>
      </c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3"/>
      <c r="BY107" s="111" t="s">
        <v>68</v>
      </c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3"/>
      <c r="DC107" s="38"/>
      <c r="FK107" s="73"/>
      <c r="FL107" s="73"/>
    </row>
    <row r="108" spans="1:168" s="31" customFormat="1" x14ac:dyDescent="0.25">
      <c r="A108" s="196">
        <v>1</v>
      </c>
      <c r="B108" s="197"/>
      <c r="C108" s="197"/>
      <c r="D108" s="197"/>
      <c r="E108" s="197"/>
      <c r="F108" s="197"/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197"/>
      <c r="AO108" s="197"/>
      <c r="AP108" s="197"/>
      <c r="AQ108" s="197"/>
      <c r="AR108" s="197"/>
      <c r="AS108" s="197"/>
      <c r="AT108" s="197"/>
      <c r="AU108" s="198"/>
      <c r="AV108" s="199">
        <v>2</v>
      </c>
      <c r="AW108" s="200"/>
      <c r="AX108" s="200"/>
      <c r="AY108" s="200"/>
      <c r="AZ108" s="200"/>
      <c r="BA108" s="200"/>
      <c r="BB108" s="200"/>
      <c r="BC108" s="200"/>
      <c r="BD108" s="200"/>
      <c r="BE108" s="200"/>
      <c r="BF108" s="200"/>
      <c r="BG108" s="200"/>
      <c r="BH108" s="200"/>
      <c r="BI108" s="200"/>
      <c r="BJ108" s="200"/>
      <c r="BK108" s="200"/>
      <c r="BL108" s="200"/>
      <c r="BM108" s="200"/>
      <c r="BN108" s="200"/>
      <c r="BO108" s="200"/>
      <c r="BP108" s="200"/>
      <c r="BQ108" s="200"/>
      <c r="BR108" s="200"/>
      <c r="BS108" s="200"/>
      <c r="BT108" s="200"/>
      <c r="BU108" s="200"/>
      <c r="BV108" s="200"/>
      <c r="BW108" s="200"/>
      <c r="BX108" s="201"/>
      <c r="BY108" s="199">
        <v>3</v>
      </c>
      <c r="BZ108" s="200"/>
      <c r="CA108" s="200"/>
      <c r="CB108" s="200"/>
      <c r="CC108" s="200"/>
      <c r="CD108" s="200"/>
      <c r="CE108" s="200"/>
      <c r="CF108" s="200"/>
      <c r="CG108" s="200"/>
      <c r="CH108" s="200"/>
      <c r="CI108" s="200"/>
      <c r="CJ108" s="200"/>
      <c r="CK108" s="200"/>
      <c r="CL108" s="200"/>
      <c r="CM108" s="200"/>
      <c r="CN108" s="200"/>
      <c r="CO108" s="200"/>
      <c r="CP108" s="200"/>
      <c r="CQ108" s="200"/>
      <c r="CR108" s="200"/>
      <c r="CS108" s="200"/>
      <c r="CT108" s="200"/>
      <c r="CU108" s="200"/>
      <c r="CV108" s="200"/>
      <c r="CW108" s="200"/>
      <c r="CX108" s="200"/>
      <c r="CY108" s="200"/>
      <c r="CZ108" s="200"/>
      <c r="DA108" s="201"/>
      <c r="DC108" s="45"/>
      <c r="FK108" s="74"/>
      <c r="FL108" s="74"/>
    </row>
    <row r="109" spans="1:168" s="17" customFormat="1" x14ac:dyDescent="0.25">
      <c r="A109" s="20"/>
      <c r="B109" s="211" t="s">
        <v>69</v>
      </c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10"/>
      <c r="AV109" s="206">
        <v>0</v>
      </c>
      <c r="AW109" s="207"/>
      <c r="AX109" s="207"/>
      <c r="AY109" s="207"/>
      <c r="AZ109" s="207"/>
      <c r="BA109" s="207"/>
      <c r="BB109" s="207"/>
      <c r="BC109" s="207"/>
      <c r="BD109" s="207"/>
      <c r="BE109" s="207"/>
      <c r="BF109" s="207"/>
      <c r="BG109" s="207"/>
      <c r="BH109" s="207"/>
      <c r="BI109" s="207"/>
      <c r="BJ109" s="207"/>
      <c r="BK109" s="207"/>
      <c r="BL109" s="207"/>
      <c r="BM109" s="207"/>
      <c r="BN109" s="207"/>
      <c r="BO109" s="207"/>
      <c r="BP109" s="207"/>
      <c r="BQ109" s="207"/>
      <c r="BR109" s="207"/>
      <c r="BS109" s="207"/>
      <c r="BT109" s="207"/>
      <c r="BU109" s="207"/>
      <c r="BV109" s="207"/>
      <c r="BW109" s="207"/>
      <c r="BX109" s="208"/>
      <c r="BY109" s="206">
        <v>0</v>
      </c>
      <c r="BZ109" s="207"/>
      <c r="CA109" s="207"/>
      <c r="CB109" s="207"/>
      <c r="CC109" s="207"/>
      <c r="CD109" s="207"/>
      <c r="CE109" s="207"/>
      <c r="CF109" s="207"/>
      <c r="CG109" s="207"/>
      <c r="CH109" s="207"/>
      <c r="CI109" s="207"/>
      <c r="CJ109" s="207"/>
      <c r="CK109" s="207"/>
      <c r="CL109" s="207"/>
      <c r="CM109" s="207"/>
      <c r="CN109" s="207"/>
      <c r="CO109" s="207"/>
      <c r="CP109" s="207"/>
      <c r="CQ109" s="207"/>
      <c r="CR109" s="207"/>
      <c r="CS109" s="207"/>
      <c r="CT109" s="207"/>
      <c r="CU109" s="207"/>
      <c r="CV109" s="207"/>
      <c r="CW109" s="207"/>
      <c r="CX109" s="207"/>
      <c r="CY109" s="207"/>
      <c r="CZ109" s="207"/>
      <c r="DA109" s="208"/>
      <c r="DC109" s="39"/>
      <c r="FK109" s="65"/>
      <c r="FL109" s="65"/>
    </row>
    <row r="110" spans="1:168" s="17" customFormat="1" x14ac:dyDescent="0.25">
      <c r="A110" s="20"/>
      <c r="B110" s="209" t="s">
        <v>70</v>
      </c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10"/>
      <c r="AV110" s="206">
        <v>0</v>
      </c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  <c r="BI110" s="207"/>
      <c r="BJ110" s="207"/>
      <c r="BK110" s="207"/>
      <c r="BL110" s="207"/>
      <c r="BM110" s="207"/>
      <c r="BN110" s="207"/>
      <c r="BO110" s="207"/>
      <c r="BP110" s="207"/>
      <c r="BQ110" s="207"/>
      <c r="BR110" s="207"/>
      <c r="BS110" s="207"/>
      <c r="BT110" s="207"/>
      <c r="BU110" s="207"/>
      <c r="BV110" s="207"/>
      <c r="BW110" s="207"/>
      <c r="BX110" s="208"/>
      <c r="BY110" s="206">
        <v>0</v>
      </c>
      <c r="BZ110" s="207"/>
      <c r="CA110" s="207"/>
      <c r="CB110" s="207"/>
      <c r="CC110" s="207"/>
      <c r="CD110" s="207"/>
      <c r="CE110" s="207"/>
      <c r="CF110" s="207"/>
      <c r="CG110" s="207"/>
      <c r="CH110" s="207"/>
      <c r="CI110" s="207"/>
      <c r="CJ110" s="207"/>
      <c r="CK110" s="207"/>
      <c r="CL110" s="207"/>
      <c r="CM110" s="207"/>
      <c r="CN110" s="207"/>
      <c r="CO110" s="207"/>
      <c r="CP110" s="207"/>
      <c r="CQ110" s="207"/>
      <c r="CR110" s="207"/>
      <c r="CS110" s="207"/>
      <c r="CT110" s="207"/>
      <c r="CU110" s="207"/>
      <c r="CV110" s="207"/>
      <c r="CW110" s="207"/>
      <c r="CX110" s="207"/>
      <c r="CY110" s="207"/>
      <c r="CZ110" s="207"/>
      <c r="DA110" s="208"/>
      <c r="DC110" s="39"/>
      <c r="FK110" s="65"/>
      <c r="FL110" s="65"/>
    </row>
    <row r="111" spans="1:168" s="17" customFormat="1" x14ac:dyDescent="0.25">
      <c r="A111" s="20"/>
      <c r="B111" s="209" t="s">
        <v>71</v>
      </c>
      <c r="C111" s="209"/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10"/>
      <c r="AV111" s="206">
        <f>(CR92)*1000</f>
        <v>7116</v>
      </c>
      <c r="AW111" s="207"/>
      <c r="AX111" s="207"/>
      <c r="AY111" s="207"/>
      <c r="AZ111" s="207"/>
      <c r="BA111" s="207"/>
      <c r="BB111" s="207"/>
      <c r="BC111" s="207"/>
      <c r="BD111" s="207"/>
      <c r="BE111" s="207"/>
      <c r="BF111" s="207"/>
      <c r="BG111" s="207"/>
      <c r="BH111" s="207"/>
      <c r="BI111" s="207"/>
      <c r="BJ111" s="207"/>
      <c r="BK111" s="207"/>
      <c r="BL111" s="207"/>
      <c r="BM111" s="207"/>
      <c r="BN111" s="207"/>
      <c r="BO111" s="207"/>
      <c r="BP111" s="207"/>
      <c r="BQ111" s="207"/>
      <c r="BR111" s="207"/>
      <c r="BS111" s="207"/>
      <c r="BT111" s="207"/>
      <c r="BU111" s="207"/>
      <c r="BV111" s="207"/>
      <c r="BW111" s="207"/>
      <c r="BX111" s="208"/>
      <c r="BY111" s="206">
        <v>0</v>
      </c>
      <c r="BZ111" s="207"/>
      <c r="CA111" s="207"/>
      <c r="CB111" s="207"/>
      <c r="CC111" s="207"/>
      <c r="CD111" s="207"/>
      <c r="CE111" s="207"/>
      <c r="CF111" s="207"/>
      <c r="CG111" s="207"/>
      <c r="CH111" s="207"/>
      <c r="CI111" s="207"/>
      <c r="CJ111" s="207"/>
      <c r="CK111" s="207"/>
      <c r="CL111" s="207"/>
      <c r="CM111" s="207"/>
      <c r="CN111" s="207"/>
      <c r="CO111" s="207"/>
      <c r="CP111" s="207"/>
      <c r="CQ111" s="207"/>
      <c r="CR111" s="207"/>
      <c r="CS111" s="207"/>
      <c r="CT111" s="207"/>
      <c r="CU111" s="207"/>
      <c r="CV111" s="207"/>
      <c r="CW111" s="207"/>
      <c r="CX111" s="207"/>
      <c r="CY111" s="207"/>
      <c r="CZ111" s="207"/>
      <c r="DA111" s="208"/>
      <c r="DC111" s="39"/>
      <c r="FK111" s="65"/>
      <c r="FL111" s="65"/>
    </row>
    <row r="112" spans="1:168" s="17" customFormat="1" x14ac:dyDescent="0.25">
      <c r="A112" s="20"/>
      <c r="B112" s="209" t="s">
        <v>72</v>
      </c>
      <c r="C112" s="209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10"/>
      <c r="AV112" s="206">
        <f>(CR98)*1000</f>
        <v>8400</v>
      </c>
      <c r="AW112" s="207"/>
      <c r="AX112" s="207"/>
      <c r="AY112" s="207"/>
      <c r="AZ112" s="207"/>
      <c r="BA112" s="207"/>
      <c r="BB112" s="207"/>
      <c r="BC112" s="207"/>
      <c r="BD112" s="207"/>
      <c r="BE112" s="207"/>
      <c r="BF112" s="207"/>
      <c r="BG112" s="207"/>
      <c r="BH112" s="207"/>
      <c r="BI112" s="207"/>
      <c r="BJ112" s="207"/>
      <c r="BK112" s="207"/>
      <c r="BL112" s="207"/>
      <c r="BM112" s="207"/>
      <c r="BN112" s="207"/>
      <c r="BO112" s="207"/>
      <c r="BP112" s="207"/>
      <c r="BQ112" s="207"/>
      <c r="BR112" s="207"/>
      <c r="BS112" s="207"/>
      <c r="BT112" s="207"/>
      <c r="BU112" s="207"/>
      <c r="BV112" s="207"/>
      <c r="BW112" s="207"/>
      <c r="BX112" s="208"/>
      <c r="BY112" s="206">
        <f>(DN92+DN98)*1000</f>
        <v>15071.334000000001</v>
      </c>
      <c r="BZ112" s="207"/>
      <c r="CA112" s="207"/>
      <c r="CB112" s="207"/>
      <c r="CC112" s="207"/>
      <c r="CD112" s="207"/>
      <c r="CE112" s="207"/>
      <c r="CF112" s="207"/>
      <c r="CG112" s="207"/>
      <c r="CH112" s="207"/>
      <c r="CI112" s="207"/>
      <c r="CJ112" s="207"/>
      <c r="CK112" s="207"/>
      <c r="CL112" s="207"/>
      <c r="CM112" s="207"/>
      <c r="CN112" s="207"/>
      <c r="CO112" s="207"/>
      <c r="CP112" s="207"/>
      <c r="CQ112" s="207"/>
      <c r="CR112" s="207"/>
      <c r="CS112" s="207"/>
      <c r="CT112" s="207"/>
      <c r="CU112" s="207"/>
      <c r="CV112" s="207"/>
      <c r="CW112" s="207"/>
      <c r="CX112" s="207"/>
      <c r="CY112" s="207"/>
      <c r="CZ112" s="207"/>
      <c r="DA112" s="208"/>
      <c r="DC112" s="39"/>
      <c r="FK112" s="65"/>
      <c r="FL112" s="65"/>
    </row>
    <row r="113" spans="1:168" s="17" customFormat="1" x14ac:dyDescent="0.25">
      <c r="A113" s="20"/>
      <c r="B113" s="209" t="s">
        <v>73</v>
      </c>
      <c r="C113" s="209"/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10"/>
      <c r="AV113" s="206">
        <f>CR93*1000</f>
        <v>209.01</v>
      </c>
      <c r="AW113" s="207"/>
      <c r="AX113" s="207"/>
      <c r="AY113" s="207"/>
      <c r="AZ113" s="207"/>
      <c r="BA113" s="207"/>
      <c r="BB113" s="207"/>
      <c r="BC113" s="207"/>
      <c r="BD113" s="207"/>
      <c r="BE113" s="207"/>
      <c r="BF113" s="207"/>
      <c r="BG113" s="207"/>
      <c r="BH113" s="207"/>
      <c r="BI113" s="207"/>
      <c r="BJ113" s="207"/>
      <c r="BK113" s="207"/>
      <c r="BL113" s="207"/>
      <c r="BM113" s="207"/>
      <c r="BN113" s="207"/>
      <c r="BO113" s="207"/>
      <c r="BP113" s="207"/>
      <c r="BQ113" s="207"/>
      <c r="BR113" s="207"/>
      <c r="BS113" s="207"/>
      <c r="BT113" s="207"/>
      <c r="BU113" s="207"/>
      <c r="BV113" s="207"/>
      <c r="BW113" s="207"/>
      <c r="BX113" s="208"/>
      <c r="BY113" s="206">
        <f>DN93*1000</f>
        <v>228.41</v>
      </c>
      <c r="BZ113" s="207"/>
      <c r="CA113" s="207"/>
      <c r="CB113" s="207"/>
      <c r="CC113" s="207"/>
      <c r="CD113" s="207"/>
      <c r="CE113" s="207"/>
      <c r="CF113" s="207"/>
      <c r="CG113" s="207"/>
      <c r="CH113" s="207"/>
      <c r="CI113" s="207"/>
      <c r="CJ113" s="207"/>
      <c r="CK113" s="207"/>
      <c r="CL113" s="207"/>
      <c r="CM113" s="207"/>
      <c r="CN113" s="207"/>
      <c r="CO113" s="207"/>
      <c r="CP113" s="207"/>
      <c r="CQ113" s="207"/>
      <c r="CR113" s="207"/>
      <c r="CS113" s="207"/>
      <c r="CT113" s="207"/>
      <c r="CU113" s="207"/>
      <c r="CV113" s="207"/>
      <c r="CW113" s="207"/>
      <c r="CX113" s="207"/>
      <c r="CY113" s="207"/>
      <c r="CZ113" s="207"/>
      <c r="DA113" s="208"/>
      <c r="DC113" s="39"/>
      <c r="FK113" s="65"/>
      <c r="FL113" s="65"/>
    </row>
    <row r="114" spans="1:168" s="17" customFormat="1" x14ac:dyDescent="0.25">
      <c r="A114" s="20"/>
      <c r="B114" s="209" t="s">
        <v>74</v>
      </c>
      <c r="C114" s="209"/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10"/>
      <c r="AV114" s="206">
        <f>(CR94+CR95+CR96)*1000</f>
        <v>146.09800000000001</v>
      </c>
      <c r="AW114" s="207"/>
      <c r="AX114" s="207"/>
      <c r="AY114" s="207"/>
      <c r="AZ114" s="207"/>
      <c r="BA114" s="207"/>
      <c r="BB114" s="207"/>
      <c r="BC114" s="207"/>
      <c r="BD114" s="207"/>
      <c r="BE114" s="207"/>
      <c r="BF114" s="207"/>
      <c r="BG114" s="207"/>
      <c r="BH114" s="207"/>
      <c r="BI114" s="207"/>
      <c r="BJ114" s="207"/>
      <c r="BK114" s="207"/>
      <c r="BL114" s="207"/>
      <c r="BM114" s="207"/>
      <c r="BN114" s="207"/>
      <c r="BO114" s="207"/>
      <c r="BP114" s="207"/>
      <c r="BQ114" s="207"/>
      <c r="BR114" s="207"/>
      <c r="BS114" s="207"/>
      <c r="BT114" s="207"/>
      <c r="BU114" s="207"/>
      <c r="BV114" s="207"/>
      <c r="BW114" s="207"/>
      <c r="BX114" s="208"/>
      <c r="BY114" s="206">
        <f>(DN94+DN95+DN96)*1000</f>
        <v>139.458</v>
      </c>
      <c r="BZ114" s="207"/>
      <c r="CA114" s="207"/>
      <c r="CB114" s="207"/>
      <c r="CC114" s="207"/>
      <c r="CD114" s="207"/>
      <c r="CE114" s="207"/>
      <c r="CF114" s="207"/>
      <c r="CG114" s="207"/>
      <c r="CH114" s="207"/>
      <c r="CI114" s="207"/>
      <c r="CJ114" s="207"/>
      <c r="CK114" s="207"/>
      <c r="CL114" s="207"/>
      <c r="CM114" s="207"/>
      <c r="CN114" s="207"/>
      <c r="CO114" s="207"/>
      <c r="CP114" s="207"/>
      <c r="CQ114" s="207"/>
      <c r="CR114" s="207"/>
      <c r="CS114" s="207"/>
      <c r="CT114" s="207"/>
      <c r="CU114" s="207"/>
      <c r="CV114" s="207"/>
      <c r="CW114" s="207"/>
      <c r="CX114" s="207"/>
      <c r="CY114" s="207"/>
      <c r="CZ114" s="207"/>
      <c r="DA114" s="208"/>
      <c r="DC114" s="39"/>
      <c r="FK114" s="65"/>
      <c r="FL114" s="65"/>
    </row>
    <row r="115" spans="1:168" s="17" customFormat="1" x14ac:dyDescent="0.25">
      <c r="A115" s="20"/>
      <c r="B115" s="209" t="s">
        <v>75</v>
      </c>
      <c r="C115" s="209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10"/>
      <c r="AV115" s="206">
        <v>0</v>
      </c>
      <c r="AW115" s="207"/>
      <c r="AX115" s="207"/>
      <c r="AY115" s="207"/>
      <c r="AZ115" s="207"/>
      <c r="BA115" s="207"/>
      <c r="BB115" s="207"/>
      <c r="BC115" s="207"/>
      <c r="BD115" s="207"/>
      <c r="BE115" s="207"/>
      <c r="BF115" s="207"/>
      <c r="BG115" s="207"/>
      <c r="BH115" s="207"/>
      <c r="BI115" s="207"/>
      <c r="BJ115" s="207"/>
      <c r="BK115" s="207"/>
      <c r="BL115" s="207"/>
      <c r="BM115" s="207"/>
      <c r="BN115" s="207"/>
      <c r="BO115" s="207"/>
      <c r="BP115" s="207"/>
      <c r="BQ115" s="207"/>
      <c r="BR115" s="207"/>
      <c r="BS115" s="207"/>
      <c r="BT115" s="207"/>
      <c r="BU115" s="207"/>
      <c r="BV115" s="207"/>
      <c r="BW115" s="207"/>
      <c r="BX115" s="208"/>
      <c r="BY115" s="206">
        <v>0</v>
      </c>
      <c r="BZ115" s="207"/>
      <c r="CA115" s="207"/>
      <c r="CB115" s="207"/>
      <c r="CC115" s="207"/>
      <c r="CD115" s="207"/>
      <c r="CE115" s="207"/>
      <c r="CF115" s="207"/>
      <c r="CG115" s="207"/>
      <c r="CH115" s="207"/>
      <c r="CI115" s="207"/>
      <c r="CJ115" s="207"/>
      <c r="CK115" s="207"/>
      <c r="CL115" s="207"/>
      <c r="CM115" s="207"/>
      <c r="CN115" s="207"/>
      <c r="CO115" s="207"/>
      <c r="CP115" s="207"/>
      <c r="CQ115" s="207"/>
      <c r="CR115" s="207"/>
      <c r="CS115" s="207"/>
      <c r="CT115" s="207"/>
      <c r="CU115" s="207"/>
      <c r="CV115" s="207"/>
      <c r="CW115" s="207"/>
      <c r="CX115" s="207"/>
      <c r="CY115" s="207"/>
      <c r="CZ115" s="207"/>
      <c r="DA115" s="208"/>
      <c r="DC115" s="39"/>
      <c r="FK115" s="65"/>
      <c r="FL115" s="65"/>
    </row>
    <row r="116" spans="1:168" s="17" customFormat="1" x14ac:dyDescent="0.25">
      <c r="A116" s="20"/>
      <c r="B116" s="209" t="s">
        <v>76</v>
      </c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10"/>
      <c r="AV116" s="206">
        <v>0</v>
      </c>
      <c r="AW116" s="207"/>
      <c r="AX116" s="207"/>
      <c r="AY116" s="207"/>
      <c r="AZ116" s="207"/>
      <c r="BA116" s="207"/>
      <c r="BB116" s="207"/>
      <c r="BC116" s="207"/>
      <c r="BD116" s="207"/>
      <c r="BE116" s="207"/>
      <c r="BF116" s="207"/>
      <c r="BG116" s="207"/>
      <c r="BH116" s="207"/>
      <c r="BI116" s="207"/>
      <c r="BJ116" s="207"/>
      <c r="BK116" s="207"/>
      <c r="BL116" s="207"/>
      <c r="BM116" s="207"/>
      <c r="BN116" s="207"/>
      <c r="BO116" s="207"/>
      <c r="BP116" s="207"/>
      <c r="BQ116" s="207"/>
      <c r="BR116" s="207"/>
      <c r="BS116" s="207"/>
      <c r="BT116" s="207"/>
      <c r="BU116" s="207"/>
      <c r="BV116" s="207"/>
      <c r="BW116" s="207"/>
      <c r="BX116" s="208"/>
      <c r="BY116" s="206">
        <v>0</v>
      </c>
      <c r="BZ116" s="207"/>
      <c r="CA116" s="207"/>
      <c r="CB116" s="207"/>
      <c r="CC116" s="207"/>
      <c r="CD116" s="207"/>
      <c r="CE116" s="207"/>
      <c r="CF116" s="207"/>
      <c r="CG116" s="207"/>
      <c r="CH116" s="207"/>
      <c r="CI116" s="207"/>
      <c r="CJ116" s="207"/>
      <c r="CK116" s="207"/>
      <c r="CL116" s="207"/>
      <c r="CM116" s="207"/>
      <c r="CN116" s="207"/>
      <c r="CO116" s="207"/>
      <c r="CP116" s="207"/>
      <c r="CQ116" s="207"/>
      <c r="CR116" s="207"/>
      <c r="CS116" s="207"/>
      <c r="CT116" s="207"/>
      <c r="CU116" s="207"/>
      <c r="CV116" s="207"/>
      <c r="CW116" s="207"/>
      <c r="CX116" s="207"/>
      <c r="CY116" s="207"/>
      <c r="CZ116" s="207"/>
      <c r="DA116" s="208"/>
      <c r="DC116" s="39"/>
      <c r="FK116" s="65"/>
      <c r="FL116" s="65"/>
    </row>
    <row r="117" spans="1:168" s="17" customFormat="1" x14ac:dyDescent="0.25">
      <c r="A117" s="20"/>
      <c r="B117" s="209" t="s">
        <v>77</v>
      </c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10"/>
      <c r="AV117" s="206">
        <v>0</v>
      </c>
      <c r="AW117" s="207"/>
      <c r="AX117" s="207"/>
      <c r="AY117" s="207"/>
      <c r="AZ117" s="207"/>
      <c r="BA117" s="207"/>
      <c r="BB117" s="207"/>
      <c r="BC117" s="207"/>
      <c r="BD117" s="207"/>
      <c r="BE117" s="207"/>
      <c r="BF117" s="207"/>
      <c r="BG117" s="207"/>
      <c r="BH117" s="207"/>
      <c r="BI117" s="207"/>
      <c r="BJ117" s="207"/>
      <c r="BK117" s="207"/>
      <c r="BL117" s="207"/>
      <c r="BM117" s="207"/>
      <c r="BN117" s="207"/>
      <c r="BO117" s="207"/>
      <c r="BP117" s="207"/>
      <c r="BQ117" s="207"/>
      <c r="BR117" s="207"/>
      <c r="BS117" s="207"/>
      <c r="BT117" s="207"/>
      <c r="BU117" s="207"/>
      <c r="BV117" s="207"/>
      <c r="BW117" s="207"/>
      <c r="BX117" s="208"/>
      <c r="BY117" s="206">
        <v>0</v>
      </c>
      <c r="BZ117" s="207"/>
      <c r="CA117" s="207"/>
      <c r="CB117" s="207"/>
      <c r="CC117" s="207"/>
      <c r="CD117" s="207"/>
      <c r="CE117" s="207"/>
      <c r="CF117" s="207"/>
      <c r="CG117" s="207"/>
      <c r="CH117" s="207"/>
      <c r="CI117" s="207"/>
      <c r="CJ117" s="207"/>
      <c r="CK117" s="207"/>
      <c r="CL117" s="207"/>
      <c r="CM117" s="207"/>
      <c r="CN117" s="207"/>
      <c r="CO117" s="207"/>
      <c r="CP117" s="207"/>
      <c r="CQ117" s="207"/>
      <c r="CR117" s="207"/>
      <c r="CS117" s="207"/>
      <c r="CT117" s="207"/>
      <c r="CU117" s="207"/>
      <c r="CV117" s="207"/>
      <c r="CW117" s="207"/>
      <c r="CX117" s="207"/>
      <c r="CY117" s="207"/>
      <c r="CZ117" s="207"/>
      <c r="DA117" s="208"/>
      <c r="DC117" s="39"/>
      <c r="FK117" s="65"/>
      <c r="FL117" s="65"/>
    </row>
    <row r="118" spans="1:168" s="17" customFormat="1" x14ac:dyDescent="0.25">
      <c r="A118" s="20"/>
      <c r="B118" s="209" t="s">
        <v>78</v>
      </c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209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10"/>
      <c r="AV118" s="206">
        <v>0</v>
      </c>
      <c r="AW118" s="207"/>
      <c r="AX118" s="207"/>
      <c r="AY118" s="207"/>
      <c r="AZ118" s="207"/>
      <c r="BA118" s="207"/>
      <c r="BB118" s="207"/>
      <c r="BC118" s="207"/>
      <c r="BD118" s="207"/>
      <c r="BE118" s="207"/>
      <c r="BF118" s="207"/>
      <c r="BG118" s="207"/>
      <c r="BH118" s="207"/>
      <c r="BI118" s="207"/>
      <c r="BJ118" s="207"/>
      <c r="BK118" s="207"/>
      <c r="BL118" s="207"/>
      <c r="BM118" s="207"/>
      <c r="BN118" s="207"/>
      <c r="BO118" s="207"/>
      <c r="BP118" s="207"/>
      <c r="BQ118" s="207"/>
      <c r="BR118" s="207"/>
      <c r="BS118" s="207"/>
      <c r="BT118" s="207"/>
      <c r="BU118" s="207"/>
      <c r="BV118" s="207"/>
      <c r="BW118" s="207"/>
      <c r="BX118" s="208"/>
      <c r="BY118" s="206">
        <v>0</v>
      </c>
      <c r="BZ118" s="207"/>
      <c r="CA118" s="207"/>
      <c r="CB118" s="207"/>
      <c r="CC118" s="207"/>
      <c r="CD118" s="207"/>
      <c r="CE118" s="207"/>
      <c r="CF118" s="207"/>
      <c r="CG118" s="207"/>
      <c r="CH118" s="207"/>
      <c r="CI118" s="207"/>
      <c r="CJ118" s="207"/>
      <c r="CK118" s="207"/>
      <c r="CL118" s="207"/>
      <c r="CM118" s="207"/>
      <c r="CN118" s="207"/>
      <c r="CO118" s="207"/>
      <c r="CP118" s="207"/>
      <c r="CQ118" s="207"/>
      <c r="CR118" s="207"/>
      <c r="CS118" s="207"/>
      <c r="CT118" s="207"/>
      <c r="CU118" s="207"/>
      <c r="CV118" s="207"/>
      <c r="CW118" s="207"/>
      <c r="CX118" s="207"/>
      <c r="CY118" s="207"/>
      <c r="CZ118" s="207"/>
      <c r="DA118" s="208"/>
      <c r="DC118" s="39"/>
      <c r="FK118" s="65"/>
      <c r="FL118" s="65"/>
    </row>
    <row r="119" spans="1:168" s="17" customFormat="1" x14ac:dyDescent="0.25">
      <c r="A119" s="20"/>
      <c r="B119" s="209" t="s">
        <v>47</v>
      </c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10"/>
      <c r="AV119" s="212">
        <f>AV111+AV113+AV114+AV112</f>
        <v>15871.108</v>
      </c>
      <c r="AW119" s="213"/>
      <c r="AX119" s="213"/>
      <c r="AY119" s="213"/>
      <c r="AZ119" s="213"/>
      <c r="BA119" s="213"/>
      <c r="BB119" s="213"/>
      <c r="BC119" s="213"/>
      <c r="BD119" s="213"/>
      <c r="BE119" s="213"/>
      <c r="BF119" s="213"/>
      <c r="BG119" s="213"/>
      <c r="BH119" s="213"/>
      <c r="BI119" s="213"/>
      <c r="BJ119" s="213"/>
      <c r="BK119" s="213"/>
      <c r="BL119" s="213"/>
      <c r="BM119" s="213"/>
      <c r="BN119" s="213"/>
      <c r="BO119" s="213"/>
      <c r="BP119" s="213"/>
      <c r="BQ119" s="213"/>
      <c r="BR119" s="213"/>
      <c r="BS119" s="213"/>
      <c r="BT119" s="213"/>
      <c r="BU119" s="213"/>
      <c r="BV119" s="213"/>
      <c r="BW119" s="213"/>
      <c r="BX119" s="214"/>
      <c r="BY119" s="212">
        <f>BY111+BY113+BY114+BY112</f>
        <v>15439.202000000001</v>
      </c>
      <c r="BZ119" s="213"/>
      <c r="CA119" s="213"/>
      <c r="CB119" s="213"/>
      <c r="CC119" s="213"/>
      <c r="CD119" s="213"/>
      <c r="CE119" s="213"/>
      <c r="CF119" s="213"/>
      <c r="CG119" s="213"/>
      <c r="CH119" s="213"/>
      <c r="CI119" s="213"/>
      <c r="CJ119" s="213"/>
      <c r="CK119" s="213"/>
      <c r="CL119" s="213"/>
      <c r="CM119" s="213"/>
      <c r="CN119" s="213"/>
      <c r="CO119" s="213"/>
      <c r="CP119" s="213"/>
      <c r="CQ119" s="213"/>
      <c r="CR119" s="213"/>
      <c r="CS119" s="213"/>
      <c r="CT119" s="213"/>
      <c r="CU119" s="213"/>
      <c r="CV119" s="213"/>
      <c r="CW119" s="213"/>
      <c r="CX119" s="213"/>
      <c r="CY119" s="213"/>
      <c r="CZ119" s="213"/>
      <c r="DA119" s="214"/>
      <c r="DC119" s="39"/>
      <c r="FK119" s="65"/>
      <c r="FL119" s="65"/>
    </row>
  </sheetData>
  <mergeCells count="440"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9:AU119"/>
    <mergeCell ref="AV119:BX119"/>
    <mergeCell ref="BY119:DA119"/>
    <mergeCell ref="B117:AU117"/>
    <mergeCell ref="AV117:BX117"/>
    <mergeCell ref="BY117:DA117"/>
    <mergeCell ref="B118:AU118"/>
    <mergeCell ref="AV118:BX118"/>
    <mergeCell ref="BY118:DA118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111:AU111"/>
    <mergeCell ref="AV111:BX111"/>
    <mergeCell ref="AW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B104"/>
    <mergeCell ref="DC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A91:Z91"/>
    <mergeCell ref="AA91:AZ91"/>
    <mergeCell ref="BA91:BW91"/>
    <mergeCell ref="BX91:CQ91"/>
    <mergeCell ref="CR91:DM91"/>
    <mergeCell ref="DN91:EJ91"/>
    <mergeCell ref="EK91:FG91"/>
    <mergeCell ref="CR94:DM94"/>
    <mergeCell ref="DN94:EJ94"/>
    <mergeCell ref="D88:S88"/>
    <mergeCell ref="T88:Y88"/>
    <mergeCell ref="CM88:CX88"/>
    <mergeCell ref="A90:Z90"/>
    <mergeCell ref="AA90:AZ90"/>
    <mergeCell ref="BA90:BW90"/>
    <mergeCell ref="BX90:CQ90"/>
    <mergeCell ref="CR90:DM90"/>
    <mergeCell ref="EK81:EV81"/>
    <mergeCell ref="DN90:EJ90"/>
    <mergeCell ref="EK90:FG90"/>
    <mergeCell ref="EW81:FH81"/>
    <mergeCell ref="A85:FG85"/>
    <mergeCell ref="AW86:DK86"/>
    <mergeCell ref="BH87:BQ87"/>
    <mergeCell ref="BR87:CI87"/>
    <mergeCell ref="CJ87:CY87"/>
    <mergeCell ref="A76:Q81"/>
    <mergeCell ref="DY80:EJ80"/>
    <mergeCell ref="EK80:EV80"/>
    <mergeCell ref="EW80:FH80"/>
    <mergeCell ref="R81:AK81"/>
    <mergeCell ref="AL81:BB81"/>
    <mergeCell ref="BC81:BS81"/>
    <mergeCell ref="BT81:CJ81"/>
    <mergeCell ref="CK81:CY81"/>
    <mergeCell ref="CZ81:DX81"/>
    <mergeCell ref="DY81:EJ81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2025-11-07T03:03:11Z</dcterms:modified>
</cp:coreProperties>
</file>