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4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1" i="1" l="1"/>
  <c r="I39" i="1" l="1"/>
  <c r="I38" i="1"/>
  <c r="I37" i="1"/>
  <c r="N178" i="1" l="1"/>
  <c r="M178" i="1"/>
  <c r="E174" i="1"/>
  <c r="D174" i="1"/>
  <c r="E173" i="1"/>
  <c r="D173" i="1"/>
  <c r="D171" i="1"/>
  <c r="N170" i="1"/>
  <c r="M170" i="1"/>
  <c r="G151" i="1"/>
  <c r="F151" i="1"/>
  <c r="M150" i="1"/>
  <c r="N150" i="1" s="1"/>
  <c r="H150" i="1" s="1"/>
  <c r="N149" i="1"/>
  <c r="M145" i="1"/>
  <c r="N144" i="1"/>
  <c r="G126" i="1"/>
  <c r="G125" i="1"/>
  <c r="G124" i="1"/>
  <c r="G123" i="1"/>
  <c r="G122" i="1"/>
  <c r="G121" i="1"/>
  <c r="G120" i="1"/>
  <c r="G119" i="1"/>
  <c r="F105" i="1"/>
  <c r="E105" i="1"/>
  <c r="G97" i="1"/>
  <c r="N39" i="1"/>
  <c r="H39" i="1"/>
  <c r="N38" i="1"/>
  <c r="H38" i="1"/>
  <c r="N37" i="1"/>
  <c r="H37" i="1"/>
  <c r="F37" i="1"/>
  <c r="N17" i="1"/>
  <c r="J17" i="1"/>
  <c r="N16" i="1"/>
  <c r="O16" i="1"/>
  <c r="N15" i="1"/>
  <c r="J15" i="1"/>
  <c r="K15" i="1" s="1"/>
  <c r="G84" i="1" s="1"/>
  <c r="N145" i="1" l="1"/>
  <c r="H144" i="1" s="1"/>
  <c r="P16" i="1"/>
  <c r="J39" i="1"/>
  <c r="O39" i="1"/>
  <c r="P39" i="1" s="1"/>
  <c r="J37" i="1"/>
  <c r="K37" i="1" s="1"/>
  <c r="O37" i="1"/>
  <c r="P37" i="1" s="1"/>
  <c r="O38" i="1"/>
  <c r="P38" i="1" s="1"/>
  <c r="J38" i="1"/>
  <c r="K38" i="1" s="1"/>
  <c r="O15" i="1"/>
  <c r="P15" i="1" s="1"/>
  <c r="J16" i="1"/>
  <c r="K16" i="1" s="1"/>
  <c r="G92" i="1" s="1"/>
  <c r="O17" i="1"/>
  <c r="P17" i="1" s="1"/>
</calcChain>
</file>

<file path=xl/sharedStrings.xml><?xml version="1.0" encoding="utf-8"?>
<sst xmlns="http://schemas.openxmlformats.org/spreadsheetml/2006/main" count="241" uniqueCount="149">
  <si>
    <t>Приложение № 4
к приказу ФАС России 
от 18.01.2013 № 38/19</t>
  </si>
  <si>
    <t>Форма 1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</si>
  <si>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"ННК-САХАЛИНМОРНЕФТЕГАЗ"</t>
  </si>
  <si>
    <t xml:space="preserve"> (наименование субъекта естественной монополии)</t>
  </si>
  <si>
    <t xml:space="preserve">          (месяц)</t>
  </si>
  <si>
    <t>(период)</t>
  </si>
  <si>
    <t xml:space="preserve"> 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</si>
  <si>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</si>
  <si>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</si>
  <si>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</si>
  <si>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</si>
  <si>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</si>
  <si>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</si>
  <si>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</si>
  <si>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</si>
  <si>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</si>
  <si>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</si>
  <si>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1</t>
  </si>
  <si>
    <t>г/пр "Даги-Оха", ДКС "Одопту", г/пр "Сабо-Тунгор"</t>
  </si>
  <si>
    <t>г/пр "Тунгор - ГРС Оха"</t>
  </si>
  <si>
    <t>ГРС "Оха"</t>
  </si>
  <si>
    <t>Проект "Сахалин-1",ООО "ННК-"Сахалинморнефтегаз"</t>
  </si>
  <si>
    <t>г/пр "Даги-Оха"</t>
  </si>
  <si>
    <t>г/пр "Даги - Ноглики - Катангли</t>
  </si>
  <si>
    <t>ГРС "Ноглики", ГРП "Катангли", ГРП "Вал"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</si>
  <si>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</si>
  <si>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</si>
  <si>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</si>
  <si>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Роснефть,ООО "ННК-Сахалинморнефтегаз"
Проект "Сахалин 1",</t>
  </si>
  <si>
    <t>нет свободной мощности</t>
  </si>
  <si>
    <t>Исполнитель: инженер отдела балансов и поставок газа Управление  подготовки и компримирования газа</t>
  </si>
  <si>
    <t>А.А. Хамитова</t>
  </si>
  <si>
    <t>Руководитель:  Управления  подготовки и компримирования газа</t>
  </si>
  <si>
    <t>К.К. Козюра</t>
  </si>
  <si>
    <t>Форма 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</si>
  <si>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</si>
  <si>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(наименование субъекта естественной монополии)</t>
  </si>
  <si>
    <t xml:space="preserve">                                                   (месяц)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</si>
  <si>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</si>
  <si>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</si>
  <si>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</si>
  <si>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</si>
  <si>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</si>
  <si>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</si>
  <si>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Сахалинская область, Охинский район</t>
  </si>
  <si>
    <t>Сахалинская область, Ногликский район</t>
  </si>
  <si>
    <t>Николаевский район Хабаровского края, Ульчский район Хабаровского края, Комсомольский район Хабаровского края</t>
  </si>
  <si>
    <t>Форма 3</t>
  </si>
  <si>
    <t xml:space="preserve">                                                                (месяц)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</si>
  <si>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</si>
  <si>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</si>
  <si>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</si>
  <si>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</si>
  <si>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</si>
  <si>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</si>
  <si>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</si>
  <si>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</si>
  <si>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</si>
  <si>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</si>
  <si>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</si>
  <si>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</si>
  <si>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 xml:space="preserve">                                     (наименование субъекта естественной монополии)</t>
  </si>
  <si>
    <t xml:space="preserve">                    (месяц)</t>
  </si>
  <si>
    <t>Зона входа в магистральный газопровод</t>
  </si>
  <si>
    <t>Зона выхода из магистрального газопровода</t>
  </si>
  <si>
    <t>Поставщик газа/ потребитель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</si>
  <si>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</si>
  <si>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</si>
  <si>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</si>
  <si>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Сахалинская область. Охинский район</t>
  </si>
  <si>
    <t>АО "Охинская ТЭЦ"</t>
  </si>
  <si>
    <t>ОАО "Сахалиноблгаз"</t>
  </si>
  <si>
    <t>МКП "Жилищно-коммунальное хозяйство" МО ГО Охинский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</si>
  <si>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</si>
  <si>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</si>
  <si>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</si>
  <si>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</si>
  <si>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</si>
  <si>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АО "Ногликская ГЭС"</t>
  </si>
  <si>
    <t>ООО "Газпром межрегионгаз Дальний Восток"</t>
  </si>
  <si>
    <t>ИП "Леонова З.З.."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</si>
  <si>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</si>
  <si>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 xml:space="preserve"> АО "Дальневосточная генерирующая компания"</t>
  </si>
  <si>
    <t xml:space="preserve">     АО "Газпром газораспределение ДВ"</t>
  </si>
  <si>
    <t>АО "Сахалинморнефтегаз-Шельф"</t>
  </si>
  <si>
    <t xml:space="preserve"> ООО "РН-Комсомольский НПЗ"</t>
  </si>
  <si>
    <t>Итого:</t>
  </si>
  <si>
    <t>х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</si>
  <si>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</si>
  <si>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</si>
  <si>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</si>
  <si>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</si>
  <si>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</si>
  <si>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</si>
  <si>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</si>
  <si>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</si>
  <si>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</si>
  <si>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</si>
  <si>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Сахалинская область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</si>
  <si>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</si>
  <si>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</si>
  <si>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</si>
  <si>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</si>
  <si>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</si>
  <si>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</si>
  <si>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</si>
  <si>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</si>
  <si>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Форма 6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</si>
  <si>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</si>
  <si>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Точка входа в газораспреде-лительную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</si>
  <si>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</si>
  <si>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</si>
  <si>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</si>
  <si>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</si>
  <si>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</si>
  <si>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ГРС"Оха"</t>
  </si>
  <si>
    <t>Сахалинская обл., Охинский район</t>
  </si>
  <si>
    <t>Газопровод "Даги-Оха"</t>
  </si>
  <si>
    <t>Сахалинская обл., Ногликский район</t>
  </si>
  <si>
    <t>Итого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</si>
  <si>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</si>
  <si>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</si>
  <si>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ТЭЦ</t>
  </si>
  <si>
    <t>Группа потребления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</si>
  <si>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</si>
  <si>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</si>
  <si>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t>СОГ (Оха+Ноглики)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</si>
  <si>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</si>
  <si>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</si>
  <si>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</si>
  <si>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</si>
  <si>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</si>
  <si>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Прочие (ОКХ, ГУДП, Аэропорт, авиашельф)</t>
  </si>
  <si>
    <t>5 группа</t>
  </si>
  <si>
    <t>ОКХ</t>
  </si>
  <si>
    <t>6 группа</t>
  </si>
  <si>
    <t>ОГУДП</t>
  </si>
  <si>
    <t>7 группа</t>
  </si>
  <si>
    <t>Аэропорт</t>
  </si>
  <si>
    <t>8 группа (население)</t>
  </si>
  <si>
    <t>Авиашельф</t>
  </si>
  <si>
    <t>Транзитный тариф</t>
  </si>
  <si>
    <t xml:space="preserve">                                                                              в зонах входа за январь 2023 года (факт)</t>
  </si>
  <si>
    <t xml:space="preserve">январь </t>
  </si>
  <si>
    <t>январь</t>
  </si>
  <si>
    <t>между зонами входа и выхода  за январь 2023 года (факт)</t>
  </si>
  <si>
    <t>за  январь (факт)  2023 года</t>
  </si>
  <si>
    <t>за январь 2023 года (факт)</t>
  </si>
  <si>
    <t>ООО "ННК-САХАЛИНМОРНЕФТЕГАЗ" за январь 2023 (факт)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</si>
</sst>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9"/>
      <color rgb="FF5B5E5F"/>
      <name val="Arial"/>
      <family val="2"/>
      <charset val="204"/>
    </font>
    <font>
      <b/>
      <sz val="11"/>
      <name val="Arial"/>
      <family val="2"/>
      <charset val="204"/>
    </font>
    <font>
      <sz val="8"/>
      <name val="Times New Roman"/>
      <family val="1"/>
      <charset val="204"/>
    </font>
    <font>
      <sz val="11"/>
      <color rgb="FF5B5E5F"/>
      <name val="Arial"/>
      <family val="2"/>
      <charset val="204"/>
    </font>
    <font>
      <b/>
      <sz val="9"/>
      <name val="Arial"/>
      <family val="2"/>
      <charset val="204"/>
    </font>
    <font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1"/>
      <color rgb="FFFF0000"/>
      <name val="Arial"/>
      <family val="2"/>
      <charset val="204"/>
    </font>
    <font>
      <sz val="9"/>
      <name val="Arial"/>
      <family val="2"/>
      <charset val="204"/>
    </font>
    <font>
      <b/>
      <sz val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 applyFill="1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top"/>
    </xf>
    <xf numFmtId="0" fontId="6" fillId="2" borderId="2" xfId="0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vertical="center" wrapText="1"/>
    </xf>
    <xf numFmtId="164" fontId="1" fillId="0" borderId="0" xfId="0" applyNumberFormat="1" applyFont="1" applyFill="1"/>
    <xf numFmtId="0" fontId="7" fillId="0" borderId="3" xfId="0" applyFont="1" applyBorder="1" applyAlignment="1">
      <alignment horizontal="center" vertical="center"/>
    </xf>
    <xf numFmtId="165" fontId="8" fillId="0" borderId="2" xfId="0" applyNumberFormat="1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/>
    <xf numFmtId="0" fontId="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top"/>
    </xf>
    <xf numFmtId="0" fontId="8" fillId="0" borderId="2" xfId="0" applyFont="1" applyFill="1" applyBorder="1" applyAlignment="1">
      <alignment horizontal="center" vertical="center" wrapText="1"/>
    </xf>
    <xf numFmtId="165" fontId="8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7" fillId="3" borderId="2" xfId="0" applyFont="1" applyFill="1" applyBorder="1" applyAlignment="1">
      <alignment horizontal="center"/>
    </xf>
    <xf numFmtId="166" fontId="7" fillId="4" borderId="5" xfId="0" applyNumberFormat="1" applyFont="1" applyFill="1" applyBorder="1" applyAlignment="1">
      <alignment horizontal="center"/>
    </xf>
    <xf numFmtId="166" fontId="7" fillId="4" borderId="2" xfId="0" applyNumberFormat="1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 wrapText="1"/>
    </xf>
    <xf numFmtId="166" fontId="7" fillId="4" borderId="11" xfId="0" applyNumberFormat="1" applyFont="1" applyFill="1" applyBorder="1" applyAlignment="1">
      <alignment horizontal="center"/>
    </xf>
    <xf numFmtId="166" fontId="7" fillId="4" borderId="4" xfId="0" applyNumberFormat="1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 wrapText="1"/>
    </xf>
    <xf numFmtId="166" fontId="7" fillId="4" borderId="10" xfId="0" applyNumberFormat="1" applyFont="1" applyFill="1" applyBorder="1" applyAlignment="1">
      <alignment horizontal="center" vertical="center"/>
    </xf>
    <xf numFmtId="166" fontId="7" fillId="4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0" fillId="4" borderId="2" xfId="0" applyFont="1" applyFill="1" applyBorder="1" applyAlignment="1">
      <alignment horizontal="center" wrapText="1"/>
    </xf>
    <xf numFmtId="166" fontId="10" fillId="4" borderId="2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7" fillId="4" borderId="0" xfId="0" applyFont="1" applyFill="1" applyBorder="1" applyAlignment="1">
      <alignment horizontal="center" wrapText="1"/>
    </xf>
    <xf numFmtId="166" fontId="7" fillId="4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1" fillId="4" borderId="0" xfId="0" applyFont="1" applyFill="1" applyAlignment="1">
      <alignment wrapText="1"/>
    </xf>
    <xf numFmtId="0" fontId="10" fillId="0" borderId="2" xfId="0" applyFont="1" applyFill="1" applyBorder="1" applyAlignment="1">
      <alignment horizontal="center" vertical="center" wrapText="1"/>
    </xf>
    <xf numFmtId="165" fontId="10" fillId="0" borderId="2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0" fontId="6" fillId="4" borderId="2" xfId="0" applyFont="1" applyFill="1" applyBorder="1" applyAlignment="1">
      <alignment horizontal="center" vertical="center" wrapText="1"/>
    </xf>
    <xf numFmtId="166" fontId="12" fillId="4" borderId="10" xfId="0" applyNumberFormat="1" applyFont="1" applyFill="1" applyBorder="1" applyAlignment="1">
      <alignment horizontal="center"/>
    </xf>
    <xf numFmtId="0" fontId="1" fillId="4" borderId="0" xfId="0" applyFont="1" applyFill="1"/>
    <xf numFmtId="166" fontId="1" fillId="0" borderId="0" xfId="0" applyNumberFormat="1" applyFont="1" applyFill="1"/>
    <xf numFmtId="166" fontId="12" fillId="4" borderId="2" xfId="0" applyNumberFormat="1" applyFont="1" applyFill="1" applyBorder="1" applyAlignment="1">
      <alignment horizontal="center"/>
    </xf>
    <xf numFmtId="166" fontId="14" fillId="5" borderId="0" xfId="0" applyNumberFormat="1" applyFont="1" applyFill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166" fontId="10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10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 applyFill="1"/>
    <xf numFmtId="164" fontId="10" fillId="5" borderId="2" xfId="0" applyNumberFormat="1" applyFont="1" applyFill="1" applyBorder="1" applyAlignment="1">
      <alignment horizontal="center" vertical="center"/>
    </xf>
    <xf numFmtId="2" fontId="10" fillId="0" borderId="2" xfId="0" applyNumberFormat="1" applyFont="1" applyFill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/>
    <xf numFmtId="164" fontId="10" fillId="4" borderId="2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 applyAlignment="1">
      <alignment horizontal="right"/>
    </xf>
    <xf numFmtId="164" fontId="10" fillId="0" borderId="2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65" fontId="10" fillId="0" borderId="3" xfId="0" applyNumberFormat="1" applyFont="1" applyFill="1" applyBorder="1" applyAlignment="1">
      <alignment horizontal="center" vertical="center"/>
    </xf>
    <xf numFmtId="165" fontId="10" fillId="0" borderId="9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166" fontId="6" fillId="4" borderId="4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top"/>
    </xf>
    <xf numFmtId="0" fontId="10" fillId="0" borderId="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6" fontId="12" fillId="0" borderId="4" xfId="0" applyNumberFormat="1" applyFont="1" applyFill="1" applyBorder="1" applyAlignment="1">
      <alignment horizontal="center" vertical="center" wrapText="1"/>
    </xf>
    <xf numFmtId="166" fontId="12" fillId="0" borderId="7" xfId="0" applyNumberFormat="1" applyFont="1" applyFill="1" applyBorder="1" applyAlignment="1">
      <alignment horizontal="center" vertical="center" wrapText="1"/>
    </xf>
    <xf numFmtId="166" fontId="12" fillId="0" borderId="10" xfId="0" applyNumberFormat="1" applyFont="1" applyFill="1" applyBorder="1" applyAlignment="1">
      <alignment horizontal="center" vertical="center" wrapText="1"/>
    </xf>
    <xf numFmtId="0" fontId="0" fillId="0" borderId="2" xfId="0" applyBorder="1" applyAlignment="1"/>
    <xf numFmtId="0" fontId="13" fillId="0" borderId="0" xfId="0" applyFont="1" applyFill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66" fontId="12" fillId="0" borderId="6" xfId="0" applyNumberFormat="1" applyFont="1" applyBorder="1" applyAlignment="1">
      <alignment horizontal="center" vertical="center"/>
    </xf>
    <xf numFmtId="166" fontId="0" fillId="0" borderId="8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166" fontId="12" fillId="4" borderId="4" xfId="0" applyNumberFormat="1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16" fillId="4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3"/>
  <sheetViews>
    <sheetView tabSelected="1" view="pageBreakPreview" topLeftCell="A56" zoomScale="70" zoomScaleNormal="70" zoomScaleSheetLayoutView="70" workbookViewId="0">
      <selection activeCell="E74" sqref="E74"/>
    </sheetView>
  </sheetViews>
  <sheetFormatPr defaultColWidth="9.140625" defaultRowHeight="14.25" x14ac:dyDescent="0.2"/>
  <cols>
    <col min="1" max="1" width="3.42578125" style="2" customWidth="1"/>
    <col min="2" max="2" width="21.7109375" style="2" customWidth="1"/>
    <col min="3" max="3" width="22.42578125" style="2" customWidth="1"/>
    <col min="4" max="4" width="44.28515625" style="2" customWidth="1"/>
    <col min="5" max="5" width="28.42578125" style="2" customWidth="1"/>
    <col min="6" max="6" width="21.7109375" style="2" customWidth="1"/>
    <col min="7" max="7" width="26.140625" style="2" customWidth="1"/>
    <col min="8" max="8" width="24.42578125" style="2" customWidth="1"/>
    <col min="9" max="9" width="17.28515625" style="2" customWidth="1"/>
    <col min="10" max="11" width="15.5703125" style="2" customWidth="1"/>
    <col min="12" max="12" width="9.140625" style="2" hidden="1" customWidth="1"/>
    <col min="13" max="13" width="13" style="2" hidden="1" customWidth="1"/>
    <col min="14" max="14" width="13.5703125" style="2" hidden="1" customWidth="1"/>
    <col min="15" max="15" width="10.7109375" style="2" hidden="1" customWidth="1"/>
    <col min="16" max="16" width="9.140625" style="2" hidden="1" customWidth="1"/>
    <col min="17" max="17" width="9.140625" style="2" customWidth="1"/>
    <col min="18" max="16384" width="9.140625" style="2"/>
  </cols>
  <sheetData>
    <row r="1" spans="1:16" ht="66" customHeight="1" x14ac:dyDescent="0.2">
      <c r="A1" s="1"/>
      <c r="B1" s="1"/>
      <c r="C1" s="1"/>
      <c r="D1" s="1"/>
      <c r="E1" s="1"/>
      <c r="F1" s="1"/>
      <c r="G1" s="1"/>
      <c r="H1" s="1"/>
      <c r="I1" s="1"/>
      <c r="J1" s="119" t="s">
        <v>0</v>
      </c>
      <c r="K1" s="119"/>
    </row>
    <row r="2" spans="1:16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3" t="s">
        <v>1</v>
      </c>
    </row>
    <row r="4" spans="1:16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6" ht="36" customHeight="1" x14ac:dyDescent="0.25">
      <c r="A5" s="1"/>
      <c r="B5" s="120" t="s">
        <v>2</v>
      </c>
      <c r="C5" s="120"/>
      <c r="D5" s="120"/>
      <c r="E5" s="120"/>
      <c r="F5" s="120"/>
      <c r="G5" s="120"/>
      <c r="H5" s="1"/>
      <c r="I5" s="1"/>
      <c r="J5" s="1"/>
      <c r="K5" s="1"/>
    </row>
    <row r="6" spans="1:16" ht="14.25" customHeight="1" x14ac:dyDescent="0.2">
      <c r="A6" s="1"/>
      <c r="B6" s="1"/>
      <c r="C6" s="1"/>
      <c r="D6" s="121" t="s">
        <v>3</v>
      </c>
      <c r="E6" s="121"/>
      <c r="F6" s="121"/>
      <c r="G6" s="1"/>
      <c r="H6" s="1"/>
      <c r="I6" s="1"/>
      <c r="J6" s="1"/>
      <c r="K6" s="1"/>
    </row>
    <row r="7" spans="1:16" x14ac:dyDescent="0.2">
      <c r="A7" s="1"/>
      <c r="B7" s="1"/>
      <c r="C7" s="1"/>
      <c r="D7" s="4"/>
      <c r="E7" s="4"/>
      <c r="F7" s="1"/>
      <c r="G7" s="1"/>
      <c r="H7" s="1"/>
      <c r="I7" s="1"/>
      <c r="J7" s="1"/>
      <c r="K7" s="1"/>
    </row>
    <row r="8" spans="1:16" ht="14.25" customHeight="1" x14ac:dyDescent="0.2">
      <c r="A8" s="1"/>
      <c r="B8" s="1"/>
      <c r="C8" s="1"/>
      <c r="D8" s="122" t="s">
        <v>142</v>
      </c>
      <c r="E8" s="122"/>
      <c r="F8" s="122"/>
      <c r="G8" s="1"/>
      <c r="H8" s="1"/>
      <c r="I8" s="1"/>
      <c r="J8" s="1"/>
      <c r="K8" s="1"/>
    </row>
    <row r="9" spans="1:16" x14ac:dyDescent="0.2">
      <c r="A9" s="1"/>
      <c r="B9" s="1"/>
      <c r="C9" s="1"/>
      <c r="D9" s="5"/>
      <c r="E9" s="4" t="s">
        <v>4</v>
      </c>
      <c r="F9" s="5"/>
      <c r="G9" s="1"/>
      <c r="H9" s="1"/>
      <c r="I9" s="1"/>
      <c r="J9" s="1"/>
      <c r="K9" s="1"/>
    </row>
    <row r="10" spans="1:16" x14ac:dyDescent="0.2">
      <c r="A10" s="1"/>
      <c r="B10" s="6" t="s">
        <v>143</v>
      </c>
      <c r="C10" s="1"/>
      <c r="D10" s="5"/>
      <c r="E10" s="5"/>
      <c r="F10" s="5"/>
      <c r="G10" s="1"/>
      <c r="H10" s="1"/>
      <c r="I10" s="1"/>
      <c r="J10" s="1"/>
      <c r="K10" s="1"/>
    </row>
    <row r="11" spans="1:16" x14ac:dyDescent="0.2">
      <c r="A11" s="1"/>
      <c r="B11" s="7" t="s">
        <v>5</v>
      </c>
      <c r="C11" s="1"/>
      <c r="D11" s="4"/>
      <c r="E11" s="1"/>
      <c r="F11" s="4"/>
      <c r="G11" s="1"/>
      <c r="H11" s="1"/>
      <c r="I11" s="1"/>
      <c r="J11" s="1"/>
      <c r="K11" s="1"/>
    </row>
    <row r="12" spans="1:16" x14ac:dyDescent="0.2">
      <c r="A12" s="1"/>
      <c r="B12" s="1"/>
      <c r="C12" s="1"/>
      <c r="D12" s="1"/>
      <c r="E12" s="1"/>
      <c r="F12" s="1"/>
      <c r="G12" s="1" t="s">
        <v>6</v>
      </c>
      <c r="H12" s="1"/>
      <c r="I12" s="1"/>
      <c r="J12" s="1"/>
      <c r="K12" s="1"/>
    </row>
    <row r="13" spans="1:16" ht="117" customHeight="1" x14ac:dyDescent="0.2">
      <c r="A13" s="1"/>
      <c r="B13" s="8" t="s">
        <v>7</v>
      </c>
      <c r="C13" s="8" t="s">
        <v>8</v>
      </c>
      <c r="D13" s="8" t="s">
        <v>9</v>
      </c>
      <c r="E13" s="8" t="s">
        <v>10</v>
      </c>
      <c r="F13" s="8" t="s">
        <v>11</v>
      </c>
      <c r="G13" s="8" t="s">
        <v>12</v>
      </c>
      <c r="H13" s="8" t="s">
        <v>13</v>
      </c>
      <c r="I13" s="8" t="s">
        <v>14</v>
      </c>
      <c r="J13" s="8" t="s">
        <v>15</v>
      </c>
      <c r="K13" s="8" t="s">
        <v>16</v>
      </c>
    </row>
    <row r="14" spans="1:16" ht="15" x14ac:dyDescent="0.2">
      <c r="A14" s="1"/>
      <c r="B14" s="8">
        <v>1</v>
      </c>
      <c r="C14" s="8">
        <v>2</v>
      </c>
      <c r="D14" s="8">
        <v>3</v>
      </c>
      <c r="E14" s="8">
        <v>4</v>
      </c>
      <c r="F14" s="8">
        <v>5</v>
      </c>
      <c r="G14" s="8">
        <v>6</v>
      </c>
      <c r="H14" s="8">
        <v>7</v>
      </c>
      <c r="I14" s="8">
        <v>8</v>
      </c>
      <c r="J14" s="8">
        <v>9</v>
      </c>
      <c r="K14" s="8">
        <v>10</v>
      </c>
    </row>
    <row r="15" spans="1:16" ht="52.5" customHeight="1" x14ac:dyDescent="0.2">
      <c r="A15" s="1"/>
      <c r="B15" s="9" t="s">
        <v>17</v>
      </c>
      <c r="C15" s="10" t="s">
        <v>18</v>
      </c>
      <c r="D15" s="10" t="s">
        <v>19</v>
      </c>
      <c r="E15" s="10" t="s">
        <v>20</v>
      </c>
      <c r="F15" s="11">
        <v>40.290999999999997</v>
      </c>
      <c r="G15" s="10" t="s">
        <v>21</v>
      </c>
      <c r="H15" s="12">
        <v>19.047999999999998</v>
      </c>
      <c r="I15" s="12">
        <v>16.187999999999999</v>
      </c>
      <c r="J15" s="12">
        <f>I15</f>
        <v>16.187999999999999</v>
      </c>
      <c r="K15" s="12">
        <f>F15-J15</f>
        <v>24.102999999999998</v>
      </c>
      <c r="M15" s="2">
        <v>483.5</v>
      </c>
      <c r="N15" s="2">
        <f>M15/12</f>
        <v>40.291666666666664</v>
      </c>
      <c r="O15" s="13">
        <f>I15</f>
        <v>16.187999999999999</v>
      </c>
      <c r="P15" s="13">
        <f>N15-O15</f>
        <v>24.103666666666665</v>
      </c>
    </row>
    <row r="16" spans="1:16" ht="46.5" customHeight="1" x14ac:dyDescent="0.2">
      <c r="A16" s="1"/>
      <c r="B16" s="14">
        <v>2</v>
      </c>
      <c r="C16" s="10" t="s">
        <v>22</v>
      </c>
      <c r="D16" s="10" t="s">
        <v>23</v>
      </c>
      <c r="E16" s="10" t="s">
        <v>24</v>
      </c>
      <c r="F16" s="11">
        <v>13.333</v>
      </c>
      <c r="G16" s="10" t="s">
        <v>21</v>
      </c>
      <c r="H16" s="12">
        <v>5.7169999999999996</v>
      </c>
      <c r="I16" s="12">
        <v>2.9929999999999999</v>
      </c>
      <c r="J16" s="12">
        <f>I16</f>
        <v>2.9929999999999999</v>
      </c>
      <c r="K16" s="12">
        <f t="shared" ref="K16:K17" si="0">F16-J16</f>
        <v>10.34</v>
      </c>
      <c r="M16" s="2">
        <v>160</v>
      </c>
      <c r="N16" s="2">
        <f t="shared" ref="N16:N17" si="1">M16/12</f>
        <v>13.333333333333334</v>
      </c>
      <c r="O16" s="13">
        <f>I16</f>
        <v>2.9929999999999999</v>
      </c>
      <c r="P16" s="13">
        <f t="shared" ref="P16:P17" si="2">N16-O16</f>
        <v>10.340333333333334</v>
      </c>
    </row>
    <row r="17" spans="1:16" ht="99.75" x14ac:dyDescent="0.2">
      <c r="A17" s="1"/>
      <c r="B17" s="14">
        <v>3</v>
      </c>
      <c r="C17" s="10" t="s">
        <v>25</v>
      </c>
      <c r="D17" s="10" t="s">
        <v>26</v>
      </c>
      <c r="E17" s="10" t="s">
        <v>27</v>
      </c>
      <c r="F17" s="11">
        <v>87.5</v>
      </c>
      <c r="G17" s="10" t="s">
        <v>28</v>
      </c>
      <c r="H17" s="12">
        <v>156.102</v>
      </c>
      <c r="I17" s="12">
        <v>218.036</v>
      </c>
      <c r="J17" s="12">
        <f t="shared" ref="I16:J17" si="3">I17</f>
        <v>218.036</v>
      </c>
      <c r="K17" s="15" t="s">
        <v>29</v>
      </c>
      <c r="M17" s="2">
        <v>1050</v>
      </c>
      <c r="N17" s="2">
        <f t="shared" si="1"/>
        <v>87.5</v>
      </c>
      <c r="O17" s="13">
        <f>I17</f>
        <v>218.036</v>
      </c>
      <c r="P17" s="13">
        <f t="shared" si="2"/>
        <v>-130.536</v>
      </c>
    </row>
    <row r="18" spans="1:16" x14ac:dyDescent="0.2">
      <c r="A18" s="1"/>
      <c r="B18" s="16"/>
    </row>
    <row r="19" spans="1:16" ht="24" hidden="1" customHeight="1" x14ac:dyDescent="0.2">
      <c r="A19" s="1"/>
      <c r="B19" s="17" t="s">
        <v>30</v>
      </c>
      <c r="C19" s="17"/>
      <c r="D19" s="17"/>
      <c r="E19" s="17"/>
      <c r="F19" s="17"/>
      <c r="G19" s="17"/>
      <c r="H19" s="17" t="s">
        <v>31</v>
      </c>
    </row>
    <row r="20" spans="1:16" hidden="1" x14ac:dyDescent="0.2"/>
    <row r="21" spans="1:16" ht="24" hidden="1" customHeight="1" x14ac:dyDescent="0.2">
      <c r="A21" s="1"/>
      <c r="B21" s="17" t="s">
        <v>32</v>
      </c>
      <c r="C21" s="17"/>
      <c r="D21" s="17"/>
      <c r="H21" s="2" t="s">
        <v>33</v>
      </c>
    </row>
    <row r="22" spans="1:16" x14ac:dyDescent="0.2">
      <c r="A22" s="1"/>
      <c r="B22" s="18"/>
    </row>
    <row r="23" spans="1:16" x14ac:dyDescent="0.2">
      <c r="A23" s="1"/>
      <c r="B23" s="19"/>
      <c r="K23" s="3" t="s">
        <v>34</v>
      </c>
    </row>
    <row r="24" spans="1:16" x14ac:dyDescent="0.2">
      <c r="A24" s="1"/>
      <c r="B24" s="16"/>
    </row>
    <row r="25" spans="1:16" x14ac:dyDescent="0.2">
      <c r="A25" s="1"/>
      <c r="B25" s="19"/>
    </row>
    <row r="26" spans="1:16" x14ac:dyDescent="0.2">
      <c r="A26" s="1"/>
      <c r="B26" s="16"/>
    </row>
    <row r="27" spans="1:16" ht="15" x14ac:dyDescent="0.2">
      <c r="A27" s="1"/>
      <c r="B27" s="83" t="s">
        <v>35</v>
      </c>
      <c r="C27" s="83"/>
      <c r="D27" s="83"/>
      <c r="E27" s="83"/>
      <c r="F27" s="83"/>
      <c r="G27" s="83"/>
      <c r="H27" s="83"/>
      <c r="I27" s="83"/>
      <c r="J27" s="83"/>
      <c r="K27" s="83"/>
    </row>
    <row r="28" spans="1:16" x14ac:dyDescent="0.2">
      <c r="A28" s="1"/>
      <c r="B28" s="16"/>
      <c r="H28" s="95" t="s">
        <v>36</v>
      </c>
      <c r="I28" s="95"/>
      <c r="J28" s="95"/>
      <c r="K28" s="95"/>
    </row>
    <row r="29" spans="1:16" x14ac:dyDescent="0.2">
      <c r="A29" s="1"/>
      <c r="B29" s="16"/>
    </row>
    <row r="30" spans="1:16" x14ac:dyDescent="0.2">
      <c r="A30" s="1"/>
      <c r="B30" s="96" t="s">
        <v>142</v>
      </c>
      <c r="C30" s="96"/>
      <c r="D30" s="96"/>
      <c r="E30" s="96"/>
      <c r="F30" s="96"/>
      <c r="G30" s="96"/>
      <c r="H30" s="96"/>
      <c r="I30" s="96"/>
      <c r="J30" s="96"/>
      <c r="K30" s="96"/>
    </row>
    <row r="31" spans="1:16" x14ac:dyDescent="0.2">
      <c r="A31" s="1"/>
      <c r="B31" s="1"/>
      <c r="F31" s="20" t="s">
        <v>37</v>
      </c>
    </row>
    <row r="32" spans="1:16" x14ac:dyDescent="0.2">
      <c r="A32" s="1"/>
      <c r="B32" s="6" t="s">
        <v>144</v>
      </c>
    </row>
    <row r="33" spans="1:16" x14ac:dyDescent="0.2">
      <c r="A33" s="1"/>
      <c r="B33" s="7" t="s">
        <v>5</v>
      </c>
    </row>
    <row r="34" spans="1:16" x14ac:dyDescent="0.2">
      <c r="A34" s="1"/>
      <c r="B34" s="16"/>
    </row>
    <row r="35" spans="1:16" ht="105" x14ac:dyDescent="0.2">
      <c r="A35" s="1"/>
      <c r="B35" s="8" t="s">
        <v>7</v>
      </c>
      <c r="C35" s="8" t="s">
        <v>38</v>
      </c>
      <c r="D35" s="8" t="s">
        <v>9</v>
      </c>
      <c r="E35" s="8" t="s">
        <v>39</v>
      </c>
      <c r="F35" s="8" t="s">
        <v>40</v>
      </c>
      <c r="G35" s="8" t="s">
        <v>41</v>
      </c>
      <c r="H35" s="8" t="s">
        <v>13</v>
      </c>
      <c r="I35" s="8" t="s">
        <v>14</v>
      </c>
      <c r="J35" s="8" t="s">
        <v>42</v>
      </c>
      <c r="K35" s="8" t="s">
        <v>43</v>
      </c>
    </row>
    <row r="36" spans="1:16" ht="15" x14ac:dyDescent="0.2">
      <c r="A36" s="1"/>
      <c r="B36" s="8">
        <v>1</v>
      </c>
      <c r="C36" s="8">
        <v>2</v>
      </c>
      <c r="D36" s="8">
        <v>3</v>
      </c>
      <c r="E36" s="8">
        <v>4</v>
      </c>
      <c r="F36" s="8">
        <v>5</v>
      </c>
      <c r="G36" s="8">
        <v>6</v>
      </c>
      <c r="H36" s="8">
        <v>7</v>
      </c>
      <c r="I36" s="8">
        <v>8</v>
      </c>
      <c r="J36" s="8">
        <v>9</v>
      </c>
      <c r="K36" s="8">
        <v>10</v>
      </c>
    </row>
    <row r="37" spans="1:16" ht="69.75" customHeight="1" x14ac:dyDescent="0.2">
      <c r="A37" s="1"/>
      <c r="B37" s="9" t="s">
        <v>17</v>
      </c>
      <c r="C37" s="21" t="s">
        <v>44</v>
      </c>
      <c r="D37" s="21" t="s">
        <v>19</v>
      </c>
      <c r="E37" s="21" t="s">
        <v>20</v>
      </c>
      <c r="F37" s="11">
        <f>40.291</f>
        <v>40.290999999999997</v>
      </c>
      <c r="G37" s="10" t="s">
        <v>21</v>
      </c>
      <c r="H37" s="12">
        <f>H15</f>
        <v>19.047999999999998</v>
      </c>
      <c r="I37" s="12">
        <f>I15</f>
        <v>16.187999999999999</v>
      </c>
      <c r="J37" s="12">
        <f>I37</f>
        <v>16.187999999999999</v>
      </c>
      <c r="K37" s="12">
        <f>F37-J37</f>
        <v>24.102999999999998</v>
      </c>
      <c r="M37" s="2">
        <v>483.5</v>
      </c>
      <c r="N37" s="2">
        <f>M37/12</f>
        <v>40.291666666666664</v>
      </c>
      <c r="O37" s="13">
        <f>I37</f>
        <v>16.187999999999999</v>
      </c>
      <c r="P37" s="13">
        <f>N37-O37</f>
        <v>24.103666666666665</v>
      </c>
    </row>
    <row r="38" spans="1:16" ht="64.5" customHeight="1" x14ac:dyDescent="0.2">
      <c r="A38" s="1"/>
      <c r="B38" s="14">
        <v>2</v>
      </c>
      <c r="C38" s="21" t="s">
        <v>45</v>
      </c>
      <c r="D38" s="21" t="s">
        <v>23</v>
      </c>
      <c r="E38" s="21" t="s">
        <v>24</v>
      </c>
      <c r="F38" s="11">
        <v>13.333</v>
      </c>
      <c r="G38" s="10" t="s">
        <v>21</v>
      </c>
      <c r="H38" s="12">
        <f>H16</f>
        <v>5.7169999999999996</v>
      </c>
      <c r="I38" s="12">
        <f>I16</f>
        <v>2.9929999999999999</v>
      </c>
      <c r="J38" s="12">
        <f>I38</f>
        <v>2.9929999999999999</v>
      </c>
      <c r="K38" s="12">
        <f>F38-J38</f>
        <v>10.34</v>
      </c>
      <c r="M38" s="2">
        <v>160</v>
      </c>
      <c r="N38" s="2">
        <f t="shared" ref="N38:N39" si="4">M38/12</f>
        <v>13.333333333333334</v>
      </c>
      <c r="O38" s="13">
        <f t="shared" ref="O38:O39" si="5">I38</f>
        <v>2.9929999999999999</v>
      </c>
      <c r="P38" s="13">
        <f t="shared" ref="P38:P39" si="6">N38-O38</f>
        <v>10.340333333333334</v>
      </c>
    </row>
    <row r="39" spans="1:16" ht="147" customHeight="1" x14ac:dyDescent="0.2">
      <c r="A39" s="1"/>
      <c r="B39" s="14">
        <v>3</v>
      </c>
      <c r="C39" s="21" t="s">
        <v>46</v>
      </c>
      <c r="D39" s="21" t="s">
        <v>26</v>
      </c>
      <c r="E39" s="21" t="s">
        <v>27</v>
      </c>
      <c r="F39" s="11">
        <v>87.5</v>
      </c>
      <c r="G39" s="10" t="s">
        <v>28</v>
      </c>
      <c r="H39" s="12">
        <f>H17</f>
        <v>156.102</v>
      </c>
      <c r="I39" s="12">
        <f>I17</f>
        <v>218.036</v>
      </c>
      <c r="J39" s="12">
        <f>I39</f>
        <v>218.036</v>
      </c>
      <c r="K39" s="22" t="s">
        <v>29</v>
      </c>
      <c r="M39" s="2">
        <v>1050</v>
      </c>
      <c r="N39" s="2">
        <f t="shared" si="4"/>
        <v>87.5</v>
      </c>
      <c r="O39" s="13">
        <f t="shared" si="5"/>
        <v>218.036</v>
      </c>
      <c r="P39" s="13">
        <f t="shared" si="6"/>
        <v>-130.536</v>
      </c>
    </row>
    <row r="40" spans="1:16" x14ac:dyDescent="0.2">
      <c r="A40" s="1"/>
      <c r="B40" s="19"/>
    </row>
    <row r="41" spans="1:16" ht="24" hidden="1" customHeight="1" x14ac:dyDescent="0.2">
      <c r="A41" s="1"/>
      <c r="B41" s="17" t="s">
        <v>30</v>
      </c>
      <c r="C41" s="17"/>
      <c r="D41" s="17"/>
      <c r="E41" s="17"/>
      <c r="F41" s="17"/>
      <c r="G41" s="17"/>
      <c r="H41" s="17" t="s">
        <v>31</v>
      </c>
      <c r="O41" s="104"/>
    </row>
    <row r="42" spans="1:16" hidden="1" x14ac:dyDescent="0.2">
      <c r="O42" s="104"/>
    </row>
    <row r="43" spans="1:16" hidden="1" x14ac:dyDescent="0.2">
      <c r="A43" s="1"/>
      <c r="B43" s="19" t="s">
        <v>32</v>
      </c>
      <c r="H43" s="2" t="s">
        <v>33</v>
      </c>
      <c r="O43" s="104"/>
    </row>
    <row r="44" spans="1:16" x14ac:dyDescent="0.2">
      <c r="A44" s="1"/>
      <c r="B44" s="19"/>
      <c r="O44" s="105"/>
    </row>
    <row r="45" spans="1:16" x14ac:dyDescent="0.2">
      <c r="A45" s="1"/>
      <c r="B45" s="16"/>
      <c r="K45" s="3" t="s">
        <v>47</v>
      </c>
      <c r="O45" s="105"/>
    </row>
    <row r="46" spans="1:16" x14ac:dyDescent="0.2">
      <c r="A46" s="1"/>
      <c r="B46" s="19"/>
      <c r="O46" s="105"/>
    </row>
    <row r="47" spans="1:16" x14ac:dyDescent="0.2">
      <c r="A47" s="1"/>
      <c r="B47" s="19"/>
    </row>
    <row r="48" spans="1:16" ht="15" x14ac:dyDescent="0.2">
      <c r="A48" s="1"/>
      <c r="B48" s="83" t="s">
        <v>35</v>
      </c>
      <c r="C48" s="83"/>
      <c r="D48" s="83"/>
      <c r="E48" s="83"/>
      <c r="F48" s="83"/>
      <c r="G48" s="83"/>
      <c r="H48" s="83"/>
      <c r="I48" s="83"/>
      <c r="J48" s="83"/>
      <c r="K48" s="83"/>
    </row>
    <row r="49" spans="1:11" x14ac:dyDescent="0.2">
      <c r="A49" s="1"/>
      <c r="B49" s="16"/>
      <c r="H49" s="95" t="s">
        <v>36</v>
      </c>
      <c r="I49" s="95"/>
      <c r="J49" s="95"/>
      <c r="K49" s="95"/>
    </row>
    <row r="50" spans="1:11" x14ac:dyDescent="0.2">
      <c r="A50" s="1"/>
      <c r="B50" s="16"/>
    </row>
    <row r="51" spans="1:11" x14ac:dyDescent="0.2">
      <c r="A51" s="1"/>
      <c r="B51" s="96" t="s">
        <v>145</v>
      </c>
      <c r="C51" s="96"/>
      <c r="D51" s="96"/>
      <c r="E51" s="96"/>
      <c r="F51" s="96"/>
      <c r="G51" s="96"/>
      <c r="H51" s="96"/>
      <c r="I51" s="96"/>
      <c r="J51" s="96"/>
      <c r="K51" s="96"/>
    </row>
    <row r="52" spans="1:11" x14ac:dyDescent="0.2">
      <c r="A52" s="1"/>
      <c r="B52" s="1"/>
      <c r="F52" s="20" t="s">
        <v>48</v>
      </c>
    </row>
    <row r="53" spans="1:11" x14ac:dyDescent="0.2">
      <c r="A53" s="1"/>
      <c r="B53" s="6" t="s">
        <v>143</v>
      </c>
    </row>
    <row r="54" spans="1:11" x14ac:dyDescent="0.2">
      <c r="A54" s="1"/>
      <c r="B54" s="7" t="s">
        <v>5</v>
      </c>
    </row>
    <row r="55" spans="1:11" x14ac:dyDescent="0.2">
      <c r="A55" s="1"/>
      <c r="B55" s="19"/>
    </row>
    <row r="56" spans="1:11" ht="15" x14ac:dyDescent="0.2">
      <c r="A56" s="1"/>
      <c r="B56" s="118" t="s">
        <v>49</v>
      </c>
      <c r="C56" s="118" t="s">
        <v>38</v>
      </c>
      <c r="D56" s="118" t="s">
        <v>50</v>
      </c>
      <c r="E56" s="118"/>
      <c r="F56" s="118"/>
      <c r="G56" s="118"/>
      <c r="H56" s="118"/>
      <c r="I56" s="118"/>
      <c r="J56" s="118"/>
      <c r="K56" s="118"/>
    </row>
    <row r="57" spans="1:11" ht="15" x14ac:dyDescent="0.2">
      <c r="A57" s="1"/>
      <c r="B57" s="118"/>
      <c r="C57" s="118"/>
      <c r="D57" s="118">
        <v>1</v>
      </c>
      <c r="E57" s="118"/>
      <c r="F57" s="118">
        <v>2</v>
      </c>
      <c r="G57" s="118"/>
      <c r="H57" s="118">
        <v>3</v>
      </c>
      <c r="I57" s="118"/>
      <c r="J57" s="118" t="s">
        <v>51</v>
      </c>
      <c r="K57" s="118"/>
    </row>
    <row r="58" spans="1:11" ht="15" x14ac:dyDescent="0.2">
      <c r="A58" s="1"/>
      <c r="B58" s="118"/>
      <c r="C58" s="118"/>
      <c r="D58" s="118" t="s">
        <v>52</v>
      </c>
      <c r="E58" s="118"/>
      <c r="F58" s="118" t="s">
        <v>53</v>
      </c>
      <c r="G58" s="118"/>
      <c r="H58" s="118" t="s">
        <v>54</v>
      </c>
      <c r="I58" s="118"/>
      <c r="J58" s="118" t="s">
        <v>51</v>
      </c>
      <c r="K58" s="118"/>
    </row>
    <row r="59" spans="1:11" ht="45" x14ac:dyDescent="0.2">
      <c r="A59" s="1"/>
      <c r="B59" s="118"/>
      <c r="C59" s="118"/>
      <c r="D59" s="8" t="s">
        <v>55</v>
      </c>
      <c r="E59" s="8" t="s">
        <v>56</v>
      </c>
      <c r="F59" s="8" t="s">
        <v>55</v>
      </c>
      <c r="G59" s="8" t="s">
        <v>56</v>
      </c>
      <c r="H59" s="8" t="s">
        <v>55</v>
      </c>
      <c r="I59" s="8" t="s">
        <v>56</v>
      </c>
      <c r="J59" s="8" t="s">
        <v>55</v>
      </c>
      <c r="K59" s="8" t="s">
        <v>56</v>
      </c>
    </row>
    <row r="60" spans="1:11" ht="15" x14ac:dyDescent="0.2">
      <c r="A60" s="1"/>
      <c r="B60" s="8">
        <v>1</v>
      </c>
      <c r="C60" s="8">
        <v>2</v>
      </c>
      <c r="D60" s="8">
        <v>3</v>
      </c>
      <c r="E60" s="8">
        <v>4</v>
      </c>
      <c r="F60" s="8">
        <v>5</v>
      </c>
      <c r="G60" s="8">
        <v>6</v>
      </c>
      <c r="H60" s="8">
        <v>7</v>
      </c>
      <c r="I60" s="8">
        <v>8</v>
      </c>
      <c r="J60" s="8">
        <v>9</v>
      </c>
      <c r="K60" s="8">
        <v>10</v>
      </c>
    </row>
    <row r="61" spans="1:11" ht="15" x14ac:dyDescent="0.2">
      <c r="A61" s="1"/>
      <c r="B61" s="23">
        <v>1</v>
      </c>
      <c r="C61" s="23" t="s">
        <v>57</v>
      </c>
      <c r="D61" s="24"/>
      <c r="E61" s="24"/>
      <c r="F61" s="24"/>
      <c r="G61" s="24"/>
      <c r="H61" s="24"/>
      <c r="I61" s="24"/>
      <c r="J61" s="24"/>
      <c r="K61" s="24"/>
    </row>
    <row r="62" spans="1:11" ht="15" x14ac:dyDescent="0.2">
      <c r="A62" s="1"/>
      <c r="B62" s="23">
        <v>2</v>
      </c>
      <c r="C62" s="23" t="s">
        <v>58</v>
      </c>
      <c r="D62" s="24"/>
      <c r="E62" s="24"/>
      <c r="F62" s="24"/>
      <c r="G62" s="24"/>
      <c r="H62" s="24"/>
      <c r="I62" s="24"/>
      <c r="J62" s="24"/>
      <c r="K62" s="24"/>
    </row>
    <row r="63" spans="1:11" ht="15" x14ac:dyDescent="0.2">
      <c r="A63" s="1"/>
      <c r="B63" s="23">
        <v>3</v>
      </c>
      <c r="C63" s="23" t="s">
        <v>59</v>
      </c>
      <c r="D63" s="24"/>
      <c r="E63" s="24"/>
      <c r="F63" s="24"/>
      <c r="G63" s="24"/>
      <c r="H63" s="24"/>
      <c r="I63" s="24"/>
      <c r="J63" s="24"/>
      <c r="K63" s="24"/>
    </row>
    <row r="64" spans="1:11" ht="15" x14ac:dyDescent="0.2">
      <c r="A64" s="1"/>
      <c r="B64" s="23" t="s">
        <v>51</v>
      </c>
      <c r="C64" s="23" t="s">
        <v>51</v>
      </c>
      <c r="D64" s="24"/>
      <c r="E64" s="24"/>
      <c r="F64" s="24"/>
      <c r="G64" s="24"/>
      <c r="H64" s="24"/>
      <c r="I64" s="24"/>
      <c r="J64" s="24"/>
      <c r="K64" s="24"/>
    </row>
    <row r="65" spans="1:11" x14ac:dyDescent="0.2">
      <c r="A65" s="1"/>
      <c r="B65" s="19"/>
    </row>
    <row r="66" spans="1:11" ht="24" hidden="1" customHeight="1" x14ac:dyDescent="0.2">
      <c r="A66" s="1"/>
      <c r="B66" s="17" t="s">
        <v>30</v>
      </c>
      <c r="C66" s="17"/>
      <c r="D66" s="17"/>
      <c r="E66" s="17"/>
      <c r="F66" s="17"/>
      <c r="G66" s="17"/>
      <c r="H66" s="17" t="s">
        <v>31</v>
      </c>
    </row>
    <row r="67" spans="1:11" hidden="1" x14ac:dyDescent="0.2"/>
    <row r="68" spans="1:11" hidden="1" x14ac:dyDescent="0.2">
      <c r="A68" s="1"/>
      <c r="B68" s="19" t="s">
        <v>32</v>
      </c>
      <c r="H68" s="2" t="s">
        <v>33</v>
      </c>
      <c r="K68" s="1"/>
    </row>
    <row r="69" spans="1:11" x14ac:dyDescent="0.2">
      <c r="A69" s="1"/>
      <c r="B69" s="19"/>
    </row>
    <row r="70" spans="1:11" x14ac:dyDescent="0.2">
      <c r="A70" s="1"/>
      <c r="B70" s="16"/>
      <c r="G70" s="3" t="s">
        <v>60</v>
      </c>
    </row>
    <row r="71" spans="1:11" x14ac:dyDescent="0.2">
      <c r="A71" s="1"/>
      <c r="B71" s="19"/>
    </row>
    <row r="72" spans="1:11" ht="35.25" customHeight="1" x14ac:dyDescent="0.2">
      <c r="A72" s="1"/>
      <c r="B72" s="82" t="s">
        <v>35</v>
      </c>
      <c r="C72" s="82"/>
      <c r="D72" s="82"/>
      <c r="E72" s="82"/>
      <c r="F72" s="82"/>
      <c r="G72" s="82"/>
      <c r="H72" s="25"/>
      <c r="I72" s="25"/>
      <c r="J72" s="25"/>
      <c r="K72" s="25"/>
    </row>
    <row r="73" spans="1:11" ht="15" customHeight="1" x14ac:dyDescent="0.2">
      <c r="A73" s="1"/>
      <c r="B73" s="16"/>
      <c r="D73" s="20" t="s">
        <v>61</v>
      </c>
      <c r="E73" s="20"/>
      <c r="F73" s="20"/>
      <c r="G73" s="20"/>
      <c r="H73" s="1"/>
      <c r="I73" s="1"/>
      <c r="J73" s="1"/>
      <c r="K73" s="1"/>
    </row>
    <row r="74" spans="1:11" x14ac:dyDescent="0.2">
      <c r="A74" s="1"/>
      <c r="B74" s="16"/>
    </row>
    <row r="75" spans="1:11" x14ac:dyDescent="0.2">
      <c r="A75" s="1"/>
      <c r="B75" s="96" t="s">
        <v>146</v>
      </c>
      <c r="C75" s="96"/>
      <c r="D75" s="96"/>
      <c r="E75" s="96"/>
      <c r="F75" s="96"/>
      <c r="G75" s="96"/>
      <c r="H75" s="26"/>
      <c r="I75" s="26"/>
      <c r="J75" s="26"/>
      <c r="K75" s="26"/>
    </row>
    <row r="76" spans="1:11" x14ac:dyDescent="0.2">
      <c r="A76" s="1"/>
      <c r="B76" s="1"/>
      <c r="E76" s="20" t="s">
        <v>62</v>
      </c>
      <c r="F76" s="1"/>
    </row>
    <row r="77" spans="1:11" x14ac:dyDescent="0.2">
      <c r="A77" s="1"/>
      <c r="B77" s="6" t="s">
        <v>143</v>
      </c>
    </row>
    <row r="78" spans="1:11" x14ac:dyDescent="0.2">
      <c r="A78" s="1"/>
      <c r="B78" s="7" t="s">
        <v>5</v>
      </c>
    </row>
    <row r="79" spans="1:11" x14ac:dyDescent="0.2">
      <c r="A79" s="1"/>
      <c r="B79" s="16"/>
    </row>
    <row r="80" spans="1:11" x14ac:dyDescent="0.2">
      <c r="A80" s="1"/>
      <c r="B80" s="19"/>
    </row>
    <row r="81" spans="1:7" x14ac:dyDescent="0.2">
      <c r="A81" s="1"/>
      <c r="B81" s="118" t="s">
        <v>63</v>
      </c>
      <c r="C81" s="118" t="s">
        <v>64</v>
      </c>
      <c r="D81" s="118" t="s">
        <v>65</v>
      </c>
      <c r="E81" s="118" t="s">
        <v>66</v>
      </c>
      <c r="F81" s="118" t="s">
        <v>67</v>
      </c>
      <c r="G81" s="118" t="s">
        <v>68</v>
      </c>
    </row>
    <row r="82" spans="1:7" ht="63" customHeight="1" x14ac:dyDescent="0.2">
      <c r="A82" s="1"/>
      <c r="B82" s="118"/>
      <c r="C82" s="118"/>
      <c r="D82" s="118"/>
      <c r="E82" s="118"/>
      <c r="F82" s="118"/>
      <c r="G82" s="118"/>
    </row>
    <row r="83" spans="1:7" ht="15.75" thickBot="1" x14ac:dyDescent="0.25">
      <c r="A83" s="1"/>
      <c r="B83" s="8">
        <v>1</v>
      </c>
      <c r="C83" s="8">
        <v>2</v>
      </c>
      <c r="D83" s="8">
        <v>3</v>
      </c>
      <c r="E83" s="8">
        <v>4</v>
      </c>
      <c r="F83" s="8">
        <v>5</v>
      </c>
      <c r="G83" s="8">
        <v>6</v>
      </c>
    </row>
    <row r="84" spans="1:7" ht="13.9" customHeight="1" x14ac:dyDescent="0.2">
      <c r="A84" s="1"/>
      <c r="B84" s="100" t="s">
        <v>18</v>
      </c>
      <c r="C84" s="100" t="s">
        <v>69</v>
      </c>
      <c r="D84" s="27" t="s">
        <v>70</v>
      </c>
      <c r="E84" s="28">
        <v>11.914999999999999</v>
      </c>
      <c r="F84" s="28">
        <v>11.155760000000001</v>
      </c>
      <c r="G84" s="112">
        <f>K15</f>
        <v>24.102999999999998</v>
      </c>
    </row>
    <row r="85" spans="1:7" ht="13.9" customHeight="1" x14ac:dyDescent="0.2">
      <c r="A85" s="1"/>
      <c r="B85" s="103"/>
      <c r="C85" s="103"/>
      <c r="D85" s="27" t="s">
        <v>71</v>
      </c>
      <c r="E85" s="29">
        <v>3.827</v>
      </c>
      <c r="F85" s="29">
        <v>3.4395899999999999</v>
      </c>
      <c r="G85" s="113"/>
    </row>
    <row r="86" spans="1:7" ht="13.9" customHeight="1" x14ac:dyDescent="0.2">
      <c r="A86" s="1"/>
      <c r="B86" s="103"/>
      <c r="C86" s="103"/>
      <c r="D86" s="27" t="s">
        <v>72</v>
      </c>
      <c r="E86" s="29">
        <v>0</v>
      </c>
      <c r="F86" s="29">
        <v>0</v>
      </c>
      <c r="G86" s="113"/>
    </row>
    <row r="87" spans="1:7" ht="13.9" customHeight="1" x14ac:dyDescent="0.2">
      <c r="A87" s="1"/>
      <c r="B87" s="103"/>
      <c r="C87" s="103"/>
      <c r="D87" s="30" t="s">
        <v>73</v>
      </c>
      <c r="E87" s="29">
        <v>2.5999999999999999E-2</v>
      </c>
      <c r="F87" s="29">
        <v>2.6259000000000001E-2</v>
      </c>
      <c r="G87" s="113"/>
    </row>
    <row r="88" spans="1:7" ht="13.9" customHeight="1" x14ac:dyDescent="0.2">
      <c r="A88" s="1"/>
      <c r="B88" s="103"/>
      <c r="C88" s="103"/>
      <c r="D88" s="27" t="s">
        <v>74</v>
      </c>
      <c r="E88" s="29">
        <v>7.1999999999999995E-2</v>
      </c>
      <c r="F88" s="29">
        <v>0.10487200000000001</v>
      </c>
      <c r="G88" s="113"/>
    </row>
    <row r="89" spans="1:7" ht="13.9" customHeight="1" x14ac:dyDescent="0.2">
      <c r="A89" s="1"/>
      <c r="B89" s="103"/>
      <c r="C89" s="103"/>
      <c r="D89" s="31" t="s">
        <v>75</v>
      </c>
      <c r="E89" s="29">
        <v>0</v>
      </c>
      <c r="F89" s="29">
        <v>0</v>
      </c>
      <c r="G89" s="113"/>
    </row>
    <row r="90" spans="1:7" ht="22.5" x14ac:dyDescent="0.2">
      <c r="A90" s="1"/>
      <c r="B90" s="103"/>
      <c r="C90" s="103"/>
      <c r="D90" s="32" t="s">
        <v>76</v>
      </c>
      <c r="E90" s="29">
        <v>7.0000000000000007E-2</v>
      </c>
      <c r="F90" s="29">
        <v>7.5413999999999995E-2</v>
      </c>
      <c r="G90" s="113"/>
    </row>
    <row r="91" spans="1:7" ht="14.45" customHeight="1" thickBot="1" x14ac:dyDescent="0.25">
      <c r="A91" s="1"/>
      <c r="B91" s="111"/>
      <c r="C91" s="111"/>
      <c r="D91" s="123" t="s">
        <v>77</v>
      </c>
      <c r="E91" s="33">
        <v>3.1381992931435927</v>
      </c>
      <c r="F91" s="33">
        <v>1.3864860004000001</v>
      </c>
      <c r="G91" s="114"/>
    </row>
    <row r="92" spans="1:7" ht="12" customHeight="1" x14ac:dyDescent="0.2">
      <c r="A92" s="1"/>
      <c r="B92" s="100" t="s">
        <v>22</v>
      </c>
      <c r="C92" s="100" t="s">
        <v>45</v>
      </c>
      <c r="D92" s="31" t="s">
        <v>71</v>
      </c>
      <c r="E92" s="28">
        <v>1.736</v>
      </c>
      <c r="F92" s="28">
        <v>1.68144</v>
      </c>
      <c r="G92" s="115">
        <f>K16</f>
        <v>10.34</v>
      </c>
    </row>
    <row r="93" spans="1:7" ht="2.25" hidden="1" customHeight="1" x14ac:dyDescent="0.2">
      <c r="A93" s="1"/>
      <c r="B93" s="103" t="s">
        <v>22</v>
      </c>
      <c r="C93" s="103"/>
      <c r="D93" s="31" t="s">
        <v>78</v>
      </c>
      <c r="E93" s="29">
        <v>0</v>
      </c>
      <c r="F93" s="29">
        <v>0</v>
      </c>
      <c r="G93" s="116"/>
    </row>
    <row r="94" spans="1:7" ht="13.9" hidden="1" customHeight="1" x14ac:dyDescent="0.2">
      <c r="A94" s="1"/>
      <c r="B94" s="103"/>
      <c r="C94" s="103"/>
      <c r="D94" s="31" t="s">
        <v>79</v>
      </c>
      <c r="E94" s="29">
        <v>0</v>
      </c>
      <c r="F94" s="29">
        <v>0</v>
      </c>
      <c r="G94" s="116"/>
    </row>
    <row r="95" spans="1:7" ht="3.75" hidden="1" customHeight="1" x14ac:dyDescent="0.2">
      <c r="A95" s="1"/>
      <c r="B95" s="103"/>
      <c r="C95" s="103"/>
      <c r="D95" s="31" t="s">
        <v>80</v>
      </c>
      <c r="E95" s="34"/>
      <c r="F95" s="34">
        <v>0</v>
      </c>
      <c r="G95" s="116"/>
    </row>
    <row r="96" spans="1:7" ht="14.45" customHeight="1" thickBot="1" x14ac:dyDescent="0.25">
      <c r="A96" s="1"/>
      <c r="B96" s="103" t="s">
        <v>22</v>
      </c>
      <c r="C96" s="103"/>
      <c r="D96" s="31" t="s">
        <v>77</v>
      </c>
      <c r="E96" s="33">
        <v>3.981382</v>
      </c>
      <c r="F96" s="33">
        <v>1.3111388000400002</v>
      </c>
      <c r="G96" s="117"/>
    </row>
    <row r="97" spans="1:9" ht="13.9" customHeight="1" x14ac:dyDescent="0.2">
      <c r="A97" s="1"/>
      <c r="B97" s="100" t="s">
        <v>25</v>
      </c>
      <c r="C97" s="104" t="s">
        <v>81</v>
      </c>
      <c r="D97" s="35" t="s">
        <v>82</v>
      </c>
      <c r="E97" s="28">
        <v>118.721808</v>
      </c>
      <c r="F97" s="28">
        <v>161.038344</v>
      </c>
      <c r="G97" s="106" t="str">
        <f>K17</f>
        <v>нет свободной мощности</v>
      </c>
    </row>
    <row r="98" spans="1:9" x14ac:dyDescent="0.2">
      <c r="A98" s="1"/>
      <c r="B98" s="103"/>
      <c r="C98" s="104"/>
      <c r="D98" s="35" t="s">
        <v>83</v>
      </c>
      <c r="E98" s="29">
        <v>30.762242000000001</v>
      </c>
      <c r="F98" s="29">
        <v>52.912033000000001</v>
      </c>
      <c r="G98" s="107"/>
    </row>
    <row r="99" spans="1:9" x14ac:dyDescent="0.2">
      <c r="A99" s="1"/>
      <c r="B99" s="103"/>
      <c r="C99" s="104"/>
      <c r="D99" s="35" t="s">
        <v>84</v>
      </c>
      <c r="E99" s="29">
        <v>1.55</v>
      </c>
      <c r="F99" s="29">
        <v>1.739989</v>
      </c>
      <c r="G99" s="107"/>
    </row>
    <row r="100" spans="1:9" ht="13.9" customHeight="1" x14ac:dyDescent="0.2">
      <c r="A100" s="1"/>
      <c r="B100" s="103"/>
      <c r="C100" s="105"/>
      <c r="D100" s="31" t="s">
        <v>85</v>
      </c>
      <c r="E100" s="29">
        <v>4.5609999999999999</v>
      </c>
      <c r="F100" s="29">
        <v>2.1649959999999999</v>
      </c>
      <c r="G100" s="107"/>
    </row>
    <row r="101" spans="1:9" ht="13.9" hidden="1" customHeight="1" x14ac:dyDescent="0.2">
      <c r="A101" s="1"/>
      <c r="B101" s="103"/>
      <c r="C101" s="105"/>
      <c r="D101" s="31"/>
      <c r="E101" s="29">
        <v>0</v>
      </c>
      <c r="F101" s="29">
        <v>0</v>
      </c>
      <c r="G101" s="107"/>
    </row>
    <row r="102" spans="1:9" ht="13.9" customHeight="1" thickBot="1" x14ac:dyDescent="0.25">
      <c r="A102" s="1"/>
      <c r="B102" s="103"/>
      <c r="C102" s="105"/>
      <c r="D102" s="31" t="s">
        <v>77</v>
      </c>
      <c r="E102" s="33">
        <v>0.50678400000000001</v>
      </c>
      <c r="F102" s="33">
        <v>0.18083100000000008</v>
      </c>
      <c r="G102" s="107"/>
    </row>
    <row r="103" spans="1:9" ht="13.9" customHeight="1" x14ac:dyDescent="0.2">
      <c r="A103" s="1"/>
      <c r="B103" s="101"/>
      <c r="C103" s="104" t="s">
        <v>45</v>
      </c>
      <c r="D103" s="35" t="s">
        <v>82</v>
      </c>
      <c r="E103" s="36">
        <v>134.30000000000001</v>
      </c>
      <c r="F103" s="36">
        <v>173.93666899999999</v>
      </c>
      <c r="G103" s="107"/>
    </row>
    <row r="104" spans="1:9" ht="13.9" customHeight="1" x14ac:dyDescent="0.2">
      <c r="A104" s="1"/>
      <c r="B104" s="102"/>
      <c r="C104" s="109"/>
      <c r="D104" s="35" t="s">
        <v>83</v>
      </c>
      <c r="E104" s="37">
        <v>31.224409000000001</v>
      </c>
      <c r="F104" s="37">
        <v>29.733699999999999</v>
      </c>
      <c r="G104" s="108"/>
    </row>
    <row r="105" spans="1:9" ht="13.9" customHeight="1" x14ac:dyDescent="0.2">
      <c r="A105" s="1"/>
      <c r="B105" s="23" t="s">
        <v>86</v>
      </c>
      <c r="C105" s="38" t="s">
        <v>87</v>
      </c>
      <c r="D105" s="39" t="s">
        <v>87</v>
      </c>
      <c r="E105" s="40">
        <f>SUM(E84:E104)</f>
        <v>346.3918242931436</v>
      </c>
      <c r="F105" s="40">
        <f>SUM(F84:F104)</f>
        <v>440.88752180044003</v>
      </c>
      <c r="G105" s="23" t="s">
        <v>87</v>
      </c>
      <c r="I105" s="3"/>
    </row>
    <row r="106" spans="1:9" ht="13.9" customHeight="1" x14ac:dyDescent="0.25">
      <c r="A106" s="1"/>
      <c r="B106" s="41"/>
      <c r="C106" s="42"/>
      <c r="D106" s="43"/>
      <c r="E106" s="44"/>
      <c r="F106" s="44"/>
      <c r="G106" s="45"/>
      <c r="I106" s="3"/>
    </row>
    <row r="107" spans="1:9" ht="24" hidden="1" customHeight="1" x14ac:dyDescent="0.2">
      <c r="A107" s="1"/>
      <c r="B107" s="17" t="s">
        <v>30</v>
      </c>
      <c r="C107" s="17"/>
      <c r="D107" s="17"/>
      <c r="E107" s="17"/>
      <c r="F107" s="17"/>
      <c r="G107" s="17"/>
      <c r="H107" s="17" t="s">
        <v>31</v>
      </c>
    </row>
    <row r="108" spans="1:9" hidden="1" x14ac:dyDescent="0.2"/>
    <row r="109" spans="1:9" ht="24" hidden="1" customHeight="1" x14ac:dyDescent="0.2">
      <c r="A109" s="1"/>
      <c r="B109" s="17" t="s">
        <v>32</v>
      </c>
      <c r="C109" s="17"/>
      <c r="D109" s="17"/>
      <c r="E109" s="17"/>
      <c r="F109" s="17"/>
      <c r="G109" s="17"/>
      <c r="H109" s="17" t="s">
        <v>33</v>
      </c>
      <c r="I109" s="3"/>
    </row>
    <row r="110" spans="1:9" ht="13.9" customHeight="1" x14ac:dyDescent="0.25">
      <c r="A110" s="1"/>
      <c r="B110" s="41"/>
      <c r="C110" s="42"/>
      <c r="D110" s="43"/>
      <c r="E110" s="44"/>
      <c r="F110" s="44"/>
      <c r="G110" s="45"/>
      <c r="I110" s="3"/>
    </row>
    <row r="111" spans="1:9" x14ac:dyDescent="0.2">
      <c r="A111" s="1"/>
      <c r="B111" s="16"/>
      <c r="I111" s="3" t="s">
        <v>88</v>
      </c>
    </row>
    <row r="112" spans="1:9" x14ac:dyDescent="0.2">
      <c r="A112" s="1"/>
      <c r="B112" s="19"/>
    </row>
    <row r="113" spans="1:9" ht="38.25" customHeight="1" x14ac:dyDescent="0.2">
      <c r="A113" s="1"/>
      <c r="B113" s="110" t="s">
        <v>89</v>
      </c>
      <c r="C113" s="110"/>
      <c r="D113" s="110"/>
      <c r="E113" s="110"/>
      <c r="F113" s="110"/>
      <c r="G113" s="110"/>
      <c r="H113" s="110"/>
      <c r="I113" s="110"/>
    </row>
    <row r="114" spans="1:9" x14ac:dyDescent="0.2">
      <c r="A114" s="1"/>
      <c r="B114" s="19"/>
    </row>
    <row r="115" spans="1:9" x14ac:dyDescent="0.2">
      <c r="A115" s="1"/>
      <c r="B115" s="16"/>
    </row>
    <row r="116" spans="1:9" x14ac:dyDescent="0.2">
      <c r="A116" s="46"/>
      <c r="B116" s="19"/>
    </row>
    <row r="117" spans="1:9" ht="91.5" customHeight="1" x14ac:dyDescent="0.2">
      <c r="A117" s="1"/>
      <c r="B117" s="8" t="s">
        <v>90</v>
      </c>
      <c r="C117" s="8" t="s">
        <v>91</v>
      </c>
      <c r="D117" s="8" t="s">
        <v>92</v>
      </c>
      <c r="E117" s="8" t="s">
        <v>93</v>
      </c>
      <c r="F117" s="8" t="s">
        <v>94</v>
      </c>
      <c r="G117" s="8" t="s">
        <v>95</v>
      </c>
      <c r="H117" s="8" t="s">
        <v>96</v>
      </c>
      <c r="I117" s="8" t="s">
        <v>97</v>
      </c>
    </row>
    <row r="118" spans="1:9" ht="15" x14ac:dyDescent="0.2">
      <c r="A118" s="1"/>
      <c r="B118" s="8">
        <v>1</v>
      </c>
      <c r="C118" s="8">
        <v>2</v>
      </c>
      <c r="D118" s="8">
        <v>3</v>
      </c>
      <c r="E118" s="8">
        <v>4</v>
      </c>
      <c r="F118" s="8">
        <v>5</v>
      </c>
      <c r="G118" s="8">
        <v>6</v>
      </c>
      <c r="H118" s="8">
        <v>7</v>
      </c>
      <c r="I118" s="8">
        <v>8</v>
      </c>
    </row>
    <row r="119" spans="1:9" ht="28.5" customHeight="1" x14ac:dyDescent="0.2">
      <c r="A119" s="1"/>
      <c r="B119" s="92" t="s">
        <v>98</v>
      </c>
      <c r="C119" s="24" t="s">
        <v>20</v>
      </c>
      <c r="D119" s="47">
        <v>80</v>
      </c>
      <c r="E119" s="48">
        <v>25</v>
      </c>
      <c r="F119" s="48"/>
      <c r="G119" s="48">
        <f>D119-E119</f>
        <v>55</v>
      </c>
      <c r="H119" s="24"/>
      <c r="I119" s="24"/>
    </row>
    <row r="120" spans="1:9" x14ac:dyDescent="0.2">
      <c r="A120" s="1"/>
      <c r="B120" s="94"/>
      <c r="C120" s="24" t="s">
        <v>99</v>
      </c>
      <c r="D120" s="47">
        <v>9</v>
      </c>
      <c r="E120" s="48">
        <v>2.35</v>
      </c>
      <c r="F120" s="48"/>
      <c r="G120" s="48">
        <f t="shared" ref="G120:G126" si="7">D120-E120</f>
        <v>6.65</v>
      </c>
      <c r="H120" s="24"/>
      <c r="I120" s="24"/>
    </row>
    <row r="121" spans="1:9" ht="28.5" customHeight="1" x14ac:dyDescent="0.2">
      <c r="A121" s="1"/>
      <c r="B121" s="92" t="s">
        <v>100</v>
      </c>
      <c r="C121" s="24" t="s">
        <v>101</v>
      </c>
      <c r="D121" s="47">
        <v>5</v>
      </c>
      <c r="E121" s="48">
        <v>0.86</v>
      </c>
      <c r="F121" s="48"/>
      <c r="G121" s="48">
        <f t="shared" si="7"/>
        <v>4.1399999999999997</v>
      </c>
      <c r="H121" s="24"/>
      <c r="I121" s="24"/>
    </row>
    <row r="122" spans="1:9" x14ac:dyDescent="0.2">
      <c r="A122" s="1"/>
      <c r="B122" s="93"/>
      <c r="C122" s="24" t="s">
        <v>102</v>
      </c>
      <c r="D122" s="47">
        <v>40</v>
      </c>
      <c r="E122" s="48">
        <v>1.07</v>
      </c>
      <c r="F122" s="48"/>
      <c r="G122" s="48">
        <f t="shared" si="7"/>
        <v>38.93</v>
      </c>
      <c r="H122" s="24"/>
      <c r="I122" s="24"/>
    </row>
    <row r="123" spans="1:9" ht="28.5" x14ac:dyDescent="0.2">
      <c r="A123" s="1"/>
      <c r="B123" s="93"/>
      <c r="C123" s="24" t="s">
        <v>103</v>
      </c>
      <c r="D123" s="47">
        <v>4.8</v>
      </c>
      <c r="E123" s="48">
        <v>0.57999999999999996</v>
      </c>
      <c r="F123" s="48"/>
      <c r="G123" s="48">
        <f t="shared" si="7"/>
        <v>4.22</v>
      </c>
      <c r="H123" s="24"/>
      <c r="I123" s="24"/>
    </row>
    <row r="124" spans="1:9" ht="28.5" x14ac:dyDescent="0.2">
      <c r="A124" s="1"/>
      <c r="B124" s="93"/>
      <c r="C124" s="24" t="s">
        <v>104</v>
      </c>
      <c r="D124" s="47">
        <v>15</v>
      </c>
      <c r="E124" s="48">
        <v>0</v>
      </c>
      <c r="F124" s="48"/>
      <c r="G124" s="48">
        <f t="shared" si="7"/>
        <v>15</v>
      </c>
      <c r="H124" s="24"/>
      <c r="I124" s="24"/>
    </row>
    <row r="125" spans="1:9" x14ac:dyDescent="0.2">
      <c r="A125" s="1"/>
      <c r="B125" s="93"/>
      <c r="C125" s="24" t="s">
        <v>105</v>
      </c>
      <c r="D125" s="47">
        <v>150</v>
      </c>
      <c r="E125" s="48">
        <v>44.4</v>
      </c>
      <c r="F125" s="48"/>
      <c r="G125" s="48">
        <f t="shared" si="7"/>
        <v>105.6</v>
      </c>
      <c r="H125" s="24"/>
      <c r="I125" s="24"/>
    </row>
    <row r="126" spans="1:9" x14ac:dyDescent="0.2">
      <c r="A126" s="1"/>
      <c r="B126" s="94"/>
      <c r="C126" s="24" t="s">
        <v>106</v>
      </c>
      <c r="D126" s="47">
        <v>160</v>
      </c>
      <c r="E126" s="48">
        <v>160</v>
      </c>
      <c r="F126" s="48"/>
      <c r="G126" s="48">
        <f t="shared" si="7"/>
        <v>0</v>
      </c>
      <c r="H126" s="24"/>
      <c r="I126" s="24"/>
    </row>
    <row r="127" spans="1:9" x14ac:dyDescent="0.2">
      <c r="A127" s="1"/>
      <c r="B127" s="19"/>
    </row>
    <row r="128" spans="1:9" ht="24" hidden="1" customHeight="1" x14ac:dyDescent="0.2">
      <c r="A128" s="1"/>
      <c r="B128" s="17" t="s">
        <v>30</v>
      </c>
      <c r="C128" s="17"/>
      <c r="D128" s="17"/>
      <c r="E128" s="17"/>
      <c r="F128" s="17"/>
      <c r="G128" s="17"/>
      <c r="H128" s="17" t="s">
        <v>31</v>
      </c>
    </row>
    <row r="129" spans="1:14" hidden="1" x14ac:dyDescent="0.2"/>
    <row r="130" spans="1:14" ht="24" hidden="1" customHeight="1" x14ac:dyDescent="0.2">
      <c r="A130" s="1"/>
      <c r="B130" s="17" t="s">
        <v>32</v>
      </c>
      <c r="C130" s="17"/>
      <c r="D130" s="17"/>
      <c r="E130" s="17"/>
      <c r="F130" s="17"/>
      <c r="G130" s="17"/>
      <c r="H130" s="17" t="s">
        <v>33</v>
      </c>
    </row>
    <row r="131" spans="1:14" x14ac:dyDescent="0.2">
      <c r="A131" s="1"/>
      <c r="B131" s="19"/>
      <c r="H131" s="3" t="s">
        <v>107</v>
      </c>
    </row>
    <row r="132" spans="1:14" x14ac:dyDescent="0.2">
      <c r="A132" s="1"/>
      <c r="B132" s="19"/>
      <c r="H132" s="3"/>
    </row>
    <row r="133" spans="1:14" ht="39.75" customHeight="1" x14ac:dyDescent="0.2">
      <c r="A133" s="1"/>
      <c r="B133" s="82" t="s">
        <v>108</v>
      </c>
      <c r="C133" s="82"/>
      <c r="D133" s="82"/>
      <c r="E133" s="82"/>
      <c r="F133" s="82"/>
      <c r="G133" s="82"/>
      <c r="H133" s="25"/>
      <c r="I133" s="25"/>
      <c r="J133" s="25"/>
      <c r="K133" s="25"/>
    </row>
    <row r="134" spans="1:14" x14ac:dyDescent="0.2">
      <c r="A134" s="1"/>
      <c r="B134" s="16"/>
      <c r="C134" s="95" t="s">
        <v>36</v>
      </c>
      <c r="D134" s="95"/>
      <c r="E134" s="95"/>
      <c r="F134" s="95"/>
      <c r="G134" s="20"/>
      <c r="H134" s="1"/>
      <c r="I134" s="1"/>
      <c r="J134" s="1"/>
      <c r="K134" s="1"/>
    </row>
    <row r="135" spans="1:14" x14ac:dyDescent="0.2">
      <c r="A135" s="1"/>
      <c r="B135" s="16"/>
    </row>
    <row r="136" spans="1:14" x14ac:dyDescent="0.2">
      <c r="A136" s="1"/>
      <c r="B136" s="96" t="s">
        <v>147</v>
      </c>
      <c r="C136" s="96"/>
      <c r="D136" s="96"/>
      <c r="E136" s="96"/>
      <c r="F136" s="96"/>
      <c r="G136" s="96"/>
      <c r="H136" s="26"/>
      <c r="I136" s="26"/>
      <c r="J136" s="26"/>
      <c r="K136" s="26"/>
    </row>
    <row r="137" spans="1:14" x14ac:dyDescent="0.2">
      <c r="A137" s="1"/>
      <c r="B137" s="1"/>
      <c r="E137" s="20" t="s">
        <v>62</v>
      </c>
      <c r="F137" s="1"/>
    </row>
    <row r="138" spans="1:14" x14ac:dyDescent="0.2">
      <c r="A138" s="1"/>
      <c r="B138" s="6" t="s">
        <v>143</v>
      </c>
    </row>
    <row r="139" spans="1:14" x14ac:dyDescent="0.2">
      <c r="A139" s="1"/>
      <c r="B139" s="7" t="s">
        <v>5</v>
      </c>
    </row>
    <row r="140" spans="1:14" x14ac:dyDescent="0.2">
      <c r="A140" s="1"/>
      <c r="B140" s="16"/>
    </row>
    <row r="141" spans="1:14" x14ac:dyDescent="0.2">
      <c r="A141" s="1"/>
      <c r="B141" s="19"/>
    </row>
    <row r="142" spans="1:14" ht="103.5" customHeight="1" x14ac:dyDescent="0.2">
      <c r="A142" s="1"/>
      <c r="B142" s="8" t="s">
        <v>109</v>
      </c>
      <c r="C142" s="8" t="s">
        <v>110</v>
      </c>
      <c r="D142" s="8" t="s">
        <v>111</v>
      </c>
      <c r="E142" s="8" t="s">
        <v>112</v>
      </c>
      <c r="F142" s="8" t="s">
        <v>113</v>
      </c>
      <c r="G142" s="8" t="s">
        <v>67</v>
      </c>
      <c r="H142" s="8" t="s">
        <v>114</v>
      </c>
    </row>
    <row r="143" spans="1:14" ht="15" x14ac:dyDescent="0.2">
      <c r="A143" s="1"/>
      <c r="B143" s="8">
        <v>1</v>
      </c>
      <c r="C143" s="8">
        <v>2</v>
      </c>
      <c r="D143" s="8">
        <v>3</v>
      </c>
      <c r="E143" s="8">
        <v>4</v>
      </c>
      <c r="F143" s="8">
        <v>5</v>
      </c>
      <c r="G143" s="8">
        <v>6</v>
      </c>
      <c r="H143" s="8">
        <v>7</v>
      </c>
    </row>
    <row r="144" spans="1:14" ht="15" x14ac:dyDescent="0.2">
      <c r="A144" s="1"/>
      <c r="B144" s="97" t="s">
        <v>115</v>
      </c>
      <c r="C144" s="100" t="s">
        <v>116</v>
      </c>
      <c r="D144" s="49" t="s">
        <v>70</v>
      </c>
      <c r="E144" s="50">
        <v>2</v>
      </c>
      <c r="F144" s="51">
        <v>11.914999999999999</v>
      </c>
      <c r="G144" s="51">
        <v>11.155760000000001</v>
      </c>
      <c r="H144" s="79">
        <f>N145</f>
        <v>28.312651666666664</v>
      </c>
      <c r="I144" s="52"/>
      <c r="J144" s="52"/>
      <c r="K144" s="52"/>
      <c r="L144" s="52"/>
      <c r="M144" s="2">
        <v>483.5</v>
      </c>
      <c r="N144" s="53">
        <f>G144+G145+G146+G147+G148+G149</f>
        <v>11.979015</v>
      </c>
    </row>
    <row r="145" spans="1:14" ht="15" x14ac:dyDescent="0.2">
      <c r="A145" s="1"/>
      <c r="B145" s="98"/>
      <c r="C145" s="101"/>
      <c r="D145" s="49" t="s">
        <v>71</v>
      </c>
      <c r="E145" s="50">
        <v>4</v>
      </c>
      <c r="F145" s="54">
        <v>0.66100000000000003</v>
      </c>
      <c r="G145" s="54">
        <v>0.61670999999999998</v>
      </c>
      <c r="H145" s="80"/>
      <c r="I145" s="52"/>
      <c r="J145" s="52"/>
      <c r="K145" s="52"/>
      <c r="L145" s="52"/>
      <c r="M145" s="2">
        <f>M144/12</f>
        <v>40.291666666666664</v>
      </c>
      <c r="N145" s="55">
        <f>M145-N144</f>
        <v>28.312651666666664</v>
      </c>
    </row>
    <row r="146" spans="1:14" ht="22.5" x14ac:dyDescent="0.2">
      <c r="A146" s="1"/>
      <c r="B146" s="98"/>
      <c r="C146" s="101"/>
      <c r="D146" s="49" t="s">
        <v>73</v>
      </c>
      <c r="E146" s="50">
        <v>6</v>
      </c>
      <c r="F146" s="54">
        <v>2.5999999999999999E-2</v>
      </c>
      <c r="G146" s="54">
        <v>2.6259000000000001E-2</v>
      </c>
      <c r="H146" s="80"/>
      <c r="I146" s="52"/>
      <c r="J146" s="52"/>
      <c r="K146" s="52"/>
      <c r="L146" s="52"/>
    </row>
    <row r="147" spans="1:14" ht="22.5" x14ac:dyDescent="0.2">
      <c r="A147" s="1"/>
      <c r="B147" s="98"/>
      <c r="C147" s="101"/>
      <c r="D147" s="49" t="s">
        <v>76</v>
      </c>
      <c r="E147" s="50">
        <v>5</v>
      </c>
      <c r="F147" s="54">
        <v>7.0000000000000007E-2</v>
      </c>
      <c r="G147" s="54">
        <v>7.5413999999999995E-2</v>
      </c>
      <c r="H147" s="80"/>
      <c r="I147" s="52"/>
      <c r="J147" s="52"/>
      <c r="K147" s="52"/>
      <c r="L147" s="52"/>
    </row>
    <row r="148" spans="1:14" ht="15" x14ac:dyDescent="0.2">
      <c r="A148" s="1"/>
      <c r="B148" s="98"/>
      <c r="C148" s="101"/>
      <c r="D148" s="49" t="s">
        <v>74</v>
      </c>
      <c r="E148" s="50">
        <v>5</v>
      </c>
      <c r="F148" s="54">
        <v>7.1999999999999995E-2</v>
      </c>
      <c r="G148" s="54">
        <v>0.10487200000000001</v>
      </c>
      <c r="H148" s="80"/>
      <c r="I148" s="52"/>
      <c r="J148" s="52"/>
      <c r="K148" s="52"/>
      <c r="L148" s="52"/>
    </row>
    <row r="149" spans="1:14" ht="15" x14ac:dyDescent="0.2">
      <c r="A149" s="1"/>
      <c r="B149" s="99"/>
      <c r="C149" s="102"/>
      <c r="D149" s="49" t="s">
        <v>75</v>
      </c>
      <c r="E149" s="50">
        <v>5</v>
      </c>
      <c r="F149" s="54">
        <v>0</v>
      </c>
      <c r="G149" s="54">
        <v>0</v>
      </c>
      <c r="H149" s="81"/>
      <c r="M149" s="2">
        <v>160</v>
      </c>
      <c r="N149" s="53">
        <f>G150</f>
        <v>0</v>
      </c>
    </row>
    <row r="150" spans="1:14" ht="31.15" customHeight="1" x14ac:dyDescent="0.2">
      <c r="A150" s="1"/>
      <c r="B150" s="56" t="s">
        <v>117</v>
      </c>
      <c r="C150" s="57" t="s">
        <v>118</v>
      </c>
      <c r="D150" s="57" t="s">
        <v>78</v>
      </c>
      <c r="E150" s="58">
        <v>3</v>
      </c>
      <c r="F150" s="54">
        <v>0</v>
      </c>
      <c r="G150" s="54">
        <v>0</v>
      </c>
      <c r="H150" s="59">
        <f>N150</f>
        <v>13.333333333333334</v>
      </c>
      <c r="M150" s="2">
        <f>M149/12</f>
        <v>13.333333333333334</v>
      </c>
      <c r="N150" s="55">
        <f>M150-N149</f>
        <v>13.333333333333334</v>
      </c>
    </row>
    <row r="151" spans="1:14" ht="15" x14ac:dyDescent="0.2">
      <c r="A151" s="1"/>
      <c r="B151" s="23" t="s">
        <v>119</v>
      </c>
      <c r="C151" s="47" t="s">
        <v>87</v>
      </c>
      <c r="D151" s="47" t="s">
        <v>87</v>
      </c>
      <c r="E151" s="47" t="s">
        <v>87</v>
      </c>
      <c r="F151" s="60">
        <f>SUM(F144:F150)</f>
        <v>12.743999999999998</v>
      </c>
      <c r="G151" s="60">
        <f>SUM(G144:G150)</f>
        <v>11.979015</v>
      </c>
      <c r="H151" s="47" t="s">
        <v>87</v>
      </c>
    </row>
    <row r="152" spans="1:14" x14ac:dyDescent="0.2">
      <c r="A152" s="1"/>
      <c r="B152" s="19"/>
    </row>
    <row r="153" spans="1:14" ht="24" hidden="1" customHeight="1" x14ac:dyDescent="0.2">
      <c r="A153" s="1"/>
      <c r="B153" s="17" t="s">
        <v>30</v>
      </c>
      <c r="C153" s="17"/>
      <c r="D153" s="17"/>
      <c r="E153" s="17"/>
      <c r="F153" s="17"/>
      <c r="G153" s="17"/>
      <c r="H153" s="17" t="s">
        <v>31</v>
      </c>
    </row>
    <row r="154" spans="1:14" hidden="1" x14ac:dyDescent="0.2"/>
    <row r="155" spans="1:14" ht="20.25" hidden="1" customHeight="1" x14ac:dyDescent="0.2">
      <c r="A155" s="1"/>
      <c r="B155" s="17" t="s">
        <v>32</v>
      </c>
      <c r="C155" s="17"/>
      <c r="D155" s="17"/>
      <c r="E155" s="17"/>
      <c r="F155" s="17"/>
      <c r="G155" s="17"/>
      <c r="H155" s="17" t="s">
        <v>33</v>
      </c>
    </row>
    <row r="156" spans="1:14" x14ac:dyDescent="0.2">
      <c r="A156" s="1"/>
      <c r="B156" s="18"/>
    </row>
    <row r="157" spans="1:14" x14ac:dyDescent="0.2">
      <c r="A157" s="1"/>
      <c r="B157" s="19"/>
      <c r="D157" s="1"/>
      <c r="E157" s="3" t="s">
        <v>120</v>
      </c>
    </row>
    <row r="158" spans="1:14" x14ac:dyDescent="0.2">
      <c r="A158" s="1"/>
      <c r="B158" s="16"/>
    </row>
    <row r="159" spans="1:14" x14ac:dyDescent="0.2">
      <c r="A159" s="1"/>
      <c r="B159" s="19"/>
      <c r="F159" s="61"/>
      <c r="G159" s="61"/>
      <c r="H159" s="61"/>
      <c r="I159" s="61"/>
    </row>
    <row r="160" spans="1:14" ht="48.75" customHeight="1" x14ac:dyDescent="0.2">
      <c r="A160" s="1"/>
      <c r="B160" s="82" t="s">
        <v>121</v>
      </c>
      <c r="C160" s="82"/>
      <c r="D160" s="82"/>
      <c r="E160" s="82"/>
      <c r="F160" s="61"/>
      <c r="G160" s="61"/>
      <c r="H160" s="61"/>
      <c r="I160" s="61"/>
    </row>
    <row r="161" spans="1:14" ht="25.5" customHeight="1" x14ac:dyDescent="0.2">
      <c r="A161" s="1"/>
      <c r="B161" s="83" t="s">
        <v>148</v>
      </c>
      <c r="C161" s="83"/>
      <c r="D161" s="83"/>
      <c r="E161" s="83"/>
      <c r="F161" s="61"/>
      <c r="G161" s="61"/>
      <c r="H161" s="61"/>
      <c r="I161" s="61"/>
    </row>
    <row r="162" spans="1:14" x14ac:dyDescent="0.2">
      <c r="A162" s="1"/>
      <c r="B162" s="84" t="s">
        <v>36</v>
      </c>
      <c r="C162" s="84"/>
      <c r="D162" s="84"/>
      <c r="E162" s="84"/>
      <c r="F162" s="61"/>
      <c r="G162" s="61"/>
      <c r="H162" s="61"/>
      <c r="I162" s="61"/>
    </row>
    <row r="163" spans="1:14" x14ac:dyDescent="0.2">
      <c r="A163" s="1"/>
      <c r="B163" s="19"/>
      <c r="F163" s="61"/>
      <c r="G163" s="61"/>
      <c r="H163" s="61"/>
      <c r="I163" s="61"/>
    </row>
    <row r="164" spans="1:14" x14ac:dyDescent="0.2">
      <c r="A164" s="1"/>
      <c r="B164" s="16"/>
      <c r="F164" s="61"/>
      <c r="G164" s="61"/>
      <c r="H164" s="61"/>
      <c r="I164" s="61"/>
      <c r="J164" s="61"/>
      <c r="K164" s="61"/>
      <c r="L164" s="61"/>
      <c r="M164" s="85" t="s">
        <v>122</v>
      </c>
      <c r="N164" s="85"/>
    </row>
    <row r="165" spans="1:14" x14ac:dyDescent="0.2">
      <c r="A165" s="1"/>
      <c r="B165" s="19"/>
      <c r="F165" s="61"/>
      <c r="G165" s="61"/>
      <c r="H165" s="61"/>
      <c r="I165" s="61"/>
      <c r="J165" s="61"/>
      <c r="K165" s="61"/>
      <c r="L165" s="61"/>
      <c r="M165" s="62">
        <v>8.2970000000000006</v>
      </c>
      <c r="N165" s="62">
        <v>8.2970000000000006</v>
      </c>
    </row>
    <row r="166" spans="1:14" ht="14.25" customHeight="1" x14ac:dyDescent="0.2">
      <c r="A166" s="1"/>
      <c r="B166" s="86" t="s">
        <v>123</v>
      </c>
      <c r="C166" s="87"/>
      <c r="D166" s="90" t="s">
        <v>124</v>
      </c>
      <c r="E166" s="90" t="s">
        <v>125</v>
      </c>
      <c r="F166" s="61"/>
      <c r="G166" s="61"/>
      <c r="H166" s="61"/>
      <c r="I166" s="61"/>
      <c r="J166" s="61"/>
      <c r="K166" s="61"/>
      <c r="L166" s="61"/>
      <c r="M166" s="63"/>
      <c r="N166" s="63"/>
    </row>
    <row r="167" spans="1:14" ht="45.75" customHeight="1" x14ac:dyDescent="0.2">
      <c r="A167" s="1"/>
      <c r="B167" s="88"/>
      <c r="C167" s="89"/>
      <c r="D167" s="91"/>
      <c r="E167" s="91"/>
      <c r="F167" s="61"/>
      <c r="G167" s="61"/>
      <c r="H167" s="61"/>
      <c r="I167" s="61"/>
      <c r="J167" s="61"/>
      <c r="K167" s="61"/>
      <c r="L167" s="61"/>
      <c r="M167" s="85" t="s">
        <v>126</v>
      </c>
      <c r="N167" s="85"/>
    </row>
    <row r="168" spans="1:14" ht="15" x14ac:dyDescent="0.2">
      <c r="A168" s="1"/>
      <c r="B168" s="77">
        <v>1</v>
      </c>
      <c r="C168" s="78"/>
      <c r="D168" s="8">
        <v>2</v>
      </c>
      <c r="E168" s="8">
        <v>3</v>
      </c>
      <c r="F168" s="61"/>
      <c r="G168" s="61"/>
      <c r="H168" s="61"/>
      <c r="I168" s="61"/>
      <c r="J168" s="61"/>
      <c r="K168" s="61"/>
      <c r="L168" s="61"/>
      <c r="M168" s="62">
        <v>2.863</v>
      </c>
      <c r="N168" s="62">
        <v>2.863</v>
      </c>
    </row>
    <row r="169" spans="1:14" ht="15" customHeight="1" x14ac:dyDescent="0.2">
      <c r="A169" s="1"/>
      <c r="B169" s="73" t="s">
        <v>127</v>
      </c>
      <c r="C169" s="74"/>
      <c r="D169" s="64">
        <v>0</v>
      </c>
      <c r="E169" s="64">
        <v>0</v>
      </c>
      <c r="F169" s="61"/>
      <c r="G169" s="61"/>
      <c r="H169" s="61"/>
      <c r="I169" s="61"/>
      <c r="J169" s="61"/>
      <c r="K169" s="61"/>
      <c r="L169" s="65"/>
      <c r="M169" s="62">
        <v>1.1950000000000001</v>
      </c>
      <c r="N169" s="62">
        <v>1.1950000000000001</v>
      </c>
    </row>
    <row r="170" spans="1:14" ht="15" x14ac:dyDescent="0.2">
      <c r="A170" s="1"/>
      <c r="B170" s="73" t="s">
        <v>128</v>
      </c>
      <c r="C170" s="74"/>
      <c r="D170" s="64">
        <v>0</v>
      </c>
      <c r="E170" s="64">
        <v>0</v>
      </c>
      <c r="F170" s="61"/>
      <c r="G170" s="61"/>
      <c r="H170" s="61"/>
      <c r="I170" s="61"/>
      <c r="J170" s="61"/>
      <c r="K170" s="61"/>
      <c r="L170" s="65"/>
      <c r="M170" s="66">
        <f>SUM(M168:M169)</f>
        <v>4.0579999999999998</v>
      </c>
      <c r="N170" s="66">
        <f>SUM(N168:N169)</f>
        <v>4.0579999999999998</v>
      </c>
    </row>
    <row r="171" spans="1:14" ht="15" x14ac:dyDescent="0.2">
      <c r="A171" s="1"/>
      <c r="B171" s="73" t="s">
        <v>129</v>
      </c>
      <c r="C171" s="74"/>
      <c r="D171" s="67">
        <f>F144*1000</f>
        <v>11915</v>
      </c>
      <c r="E171" s="67">
        <f>G144*1000</f>
        <v>11155.76</v>
      </c>
      <c r="F171" s="61"/>
      <c r="G171" s="61"/>
      <c r="H171" s="61"/>
      <c r="I171" s="61"/>
      <c r="J171" s="61"/>
      <c r="K171" s="61"/>
      <c r="L171" s="61"/>
      <c r="M171" s="63"/>
      <c r="N171" s="63"/>
    </row>
    <row r="172" spans="1:14" ht="15" x14ac:dyDescent="0.2">
      <c r="A172" s="1"/>
      <c r="B172" s="73" t="s">
        <v>130</v>
      </c>
      <c r="C172" s="74"/>
      <c r="D172" s="68">
        <v>0</v>
      </c>
      <c r="E172" s="68">
        <v>0</v>
      </c>
      <c r="F172" s="61"/>
      <c r="G172" s="61"/>
      <c r="H172" s="61"/>
      <c r="I172" s="61"/>
      <c r="J172" s="61"/>
      <c r="K172" s="61"/>
      <c r="L172" s="61"/>
      <c r="M172" s="63"/>
      <c r="N172" s="63"/>
    </row>
    <row r="173" spans="1:14" ht="15" x14ac:dyDescent="0.2">
      <c r="A173" s="1"/>
      <c r="B173" s="73" t="s">
        <v>131</v>
      </c>
      <c r="C173" s="74"/>
      <c r="D173" s="68">
        <f>F145*1000</f>
        <v>661</v>
      </c>
      <c r="E173" s="68">
        <f>G145*1000</f>
        <v>616.71</v>
      </c>
      <c r="F173" s="61"/>
      <c r="G173" s="61"/>
      <c r="H173" s="61"/>
      <c r="I173" s="61"/>
      <c r="J173" s="61"/>
      <c r="K173" s="61"/>
      <c r="L173" s="69"/>
      <c r="M173" s="75" t="s">
        <v>132</v>
      </c>
      <c r="N173" s="76"/>
    </row>
    <row r="174" spans="1:14" ht="15" x14ac:dyDescent="0.2">
      <c r="A174" s="1"/>
      <c r="B174" s="73" t="s">
        <v>133</v>
      </c>
      <c r="C174" s="74"/>
      <c r="D174" s="70">
        <f>(F147+F149+F148+F146)*1000</f>
        <v>168</v>
      </c>
      <c r="E174" s="70">
        <f>(G147+G148+G149+G146)*1000</f>
        <v>206.54500000000002</v>
      </c>
      <c r="F174" s="61"/>
      <c r="G174" s="61"/>
      <c r="H174" s="61"/>
      <c r="I174" s="61"/>
      <c r="J174" s="61"/>
      <c r="K174" s="61"/>
      <c r="L174" s="71" t="s">
        <v>134</v>
      </c>
      <c r="M174" s="72">
        <v>1.0999999999999999E-2</v>
      </c>
      <c r="N174" s="72">
        <v>1.0999999999999999E-2</v>
      </c>
    </row>
    <row r="175" spans="1:14" ht="15" x14ac:dyDescent="0.2">
      <c r="A175" s="1"/>
      <c r="B175" s="73" t="s">
        <v>135</v>
      </c>
      <c r="C175" s="74"/>
      <c r="D175" s="70">
        <v>0</v>
      </c>
      <c r="E175" s="70">
        <v>0</v>
      </c>
      <c r="F175" s="61"/>
      <c r="G175" s="61"/>
      <c r="H175" s="61"/>
      <c r="I175" s="61"/>
      <c r="J175" s="61"/>
      <c r="K175" s="61"/>
      <c r="L175" s="71" t="s">
        <v>136</v>
      </c>
      <c r="M175" s="72">
        <v>2.5000000000000001E-2</v>
      </c>
      <c r="N175" s="72">
        <v>2.5000000000000001E-2</v>
      </c>
    </row>
    <row r="176" spans="1:14" ht="15" x14ac:dyDescent="0.2">
      <c r="A176" s="1"/>
      <c r="B176" s="73" t="s">
        <v>137</v>
      </c>
      <c r="C176" s="74"/>
      <c r="D176" s="64">
        <v>0</v>
      </c>
      <c r="E176" s="64">
        <v>0</v>
      </c>
      <c r="F176" s="61"/>
      <c r="G176" s="61"/>
      <c r="H176" s="61"/>
      <c r="I176" s="61"/>
      <c r="J176" s="61"/>
      <c r="K176" s="61"/>
      <c r="L176" s="71" t="s">
        <v>138</v>
      </c>
      <c r="M176" s="72">
        <v>7.0000000000000007E-2</v>
      </c>
      <c r="N176" s="72">
        <v>7.0000000000000007E-2</v>
      </c>
    </row>
    <row r="177" spans="1:14" ht="15" customHeight="1" x14ac:dyDescent="0.2">
      <c r="A177" s="1"/>
      <c r="B177" s="73" t="s">
        <v>139</v>
      </c>
      <c r="C177" s="74"/>
      <c r="D177" s="64">
        <v>0</v>
      </c>
      <c r="E177" s="64">
        <v>0</v>
      </c>
      <c r="F177" s="61"/>
      <c r="G177" s="61"/>
      <c r="H177" s="61"/>
      <c r="I177" s="61"/>
      <c r="J177" s="61"/>
      <c r="K177" s="61"/>
      <c r="L177" s="71" t="s">
        <v>140</v>
      </c>
      <c r="M177" s="72">
        <v>1.0999999999999999E-2</v>
      </c>
      <c r="N177" s="72">
        <v>1.0999999999999999E-2</v>
      </c>
    </row>
    <row r="178" spans="1:14" ht="15" x14ac:dyDescent="0.2">
      <c r="A178" s="1"/>
      <c r="B178" s="73" t="s">
        <v>141</v>
      </c>
      <c r="C178" s="74"/>
      <c r="D178" s="64">
        <v>0</v>
      </c>
      <c r="E178" s="64">
        <v>0</v>
      </c>
      <c r="F178" s="61"/>
      <c r="G178" s="61"/>
      <c r="H178" s="61"/>
      <c r="I178" s="61"/>
      <c r="J178" s="61"/>
      <c r="K178" s="61"/>
      <c r="L178" s="69"/>
      <c r="M178" s="66">
        <f>SUM(M174:M177)</f>
        <v>0.11700000000000001</v>
      </c>
      <c r="N178" s="66">
        <f>SUM(N174:N177)</f>
        <v>0.11700000000000001</v>
      </c>
    </row>
    <row r="179" spans="1:14" ht="15" x14ac:dyDescent="0.2">
      <c r="A179" s="1"/>
      <c r="B179" s="73" t="s">
        <v>86</v>
      </c>
      <c r="C179" s="74"/>
      <c r="D179" s="64">
        <v>0</v>
      </c>
      <c r="E179" s="64">
        <v>0</v>
      </c>
      <c r="F179" s="61"/>
      <c r="G179" s="61"/>
      <c r="H179" s="61"/>
      <c r="I179" s="61"/>
      <c r="J179" s="61"/>
      <c r="K179" s="61"/>
      <c r="L179" s="69"/>
      <c r="M179" s="69"/>
      <c r="N179" s="61"/>
    </row>
    <row r="180" spans="1:14" x14ac:dyDescent="0.2">
      <c r="F180" s="61"/>
      <c r="G180" s="69"/>
      <c r="H180" s="69"/>
      <c r="I180" s="61"/>
    </row>
    <row r="181" spans="1:14" ht="24" hidden="1" customHeight="1" x14ac:dyDescent="0.2">
      <c r="A181" s="1"/>
      <c r="B181" s="17" t="s">
        <v>30</v>
      </c>
      <c r="C181" s="17"/>
      <c r="D181" s="17"/>
      <c r="E181" s="17"/>
      <c r="F181" s="17"/>
      <c r="G181" s="17"/>
      <c r="H181" s="17" t="s">
        <v>31</v>
      </c>
    </row>
    <row r="182" spans="1:14" hidden="1" x14ac:dyDescent="0.2"/>
    <row r="183" spans="1:14" ht="27.75" hidden="1" customHeight="1" x14ac:dyDescent="0.2">
      <c r="B183" s="17" t="s">
        <v>32</v>
      </c>
      <c r="C183" s="17"/>
      <c r="D183" s="17"/>
      <c r="E183" s="17"/>
      <c r="F183" s="17"/>
      <c r="G183" s="17"/>
      <c r="H183" s="17" t="s">
        <v>33</v>
      </c>
    </row>
  </sheetData>
  <mergeCells count="70">
    <mergeCell ref="H28:K28"/>
    <mergeCell ref="J1:K1"/>
    <mergeCell ref="B5:G5"/>
    <mergeCell ref="D6:F6"/>
    <mergeCell ref="D8:F8"/>
    <mergeCell ref="B27:K27"/>
    <mergeCell ref="B56:B59"/>
    <mergeCell ref="C56:C59"/>
    <mergeCell ref="D56:K56"/>
    <mergeCell ref="D57:E57"/>
    <mergeCell ref="F57:G57"/>
    <mergeCell ref="B30:K30"/>
    <mergeCell ref="O41:O46"/>
    <mergeCell ref="B48:K48"/>
    <mergeCell ref="H49:K49"/>
    <mergeCell ref="B51:K51"/>
    <mergeCell ref="H57:I57"/>
    <mergeCell ref="J57:K57"/>
    <mergeCell ref="D58:E58"/>
    <mergeCell ref="F58:G58"/>
    <mergeCell ref="H58:I58"/>
    <mergeCell ref="J58:K58"/>
    <mergeCell ref="B72:G72"/>
    <mergeCell ref="B75:G75"/>
    <mergeCell ref="B81:B82"/>
    <mergeCell ref="C81:C82"/>
    <mergeCell ref="D81:D82"/>
    <mergeCell ref="E81:E82"/>
    <mergeCell ref="F81:F82"/>
    <mergeCell ref="G81:G82"/>
    <mergeCell ref="B119:B120"/>
    <mergeCell ref="B84:B91"/>
    <mergeCell ref="C84:C91"/>
    <mergeCell ref="G84:G91"/>
    <mergeCell ref="B92:B96"/>
    <mergeCell ref="C92:C96"/>
    <mergeCell ref="G92:G96"/>
    <mergeCell ref="B97:B104"/>
    <mergeCell ref="C97:C102"/>
    <mergeCell ref="G97:G104"/>
    <mergeCell ref="C103:C104"/>
    <mergeCell ref="B113:I113"/>
    <mergeCell ref="B166:C167"/>
    <mergeCell ref="D166:D167"/>
    <mergeCell ref="E166:E167"/>
    <mergeCell ref="M167:N167"/>
    <mergeCell ref="B121:B126"/>
    <mergeCell ref="B133:G133"/>
    <mergeCell ref="C134:F134"/>
    <mergeCell ref="B136:G136"/>
    <mergeCell ref="B144:B149"/>
    <mergeCell ref="C144:C149"/>
    <mergeCell ref="H144:H149"/>
    <mergeCell ref="B160:E160"/>
    <mergeCell ref="B161:E161"/>
    <mergeCell ref="B162:E162"/>
    <mergeCell ref="M164:N164"/>
    <mergeCell ref="B168:C168"/>
    <mergeCell ref="B169:C169"/>
    <mergeCell ref="B170:C170"/>
    <mergeCell ref="B171:C171"/>
    <mergeCell ref="B172:C172"/>
    <mergeCell ref="B179:C179"/>
    <mergeCell ref="M173:N173"/>
    <mergeCell ref="B174:C174"/>
    <mergeCell ref="B175:C175"/>
    <mergeCell ref="B176:C176"/>
    <mergeCell ref="B177:C177"/>
    <mergeCell ref="B178:C178"/>
    <mergeCell ref="B173:C173"/>
  </mergeCells>
  <pageMargins left="0.7" right="0.7" top="0.75" bottom="0.75" header="0.3" footer="0.3"/>
  <pageSetup paperSize="9" scale="36" orientation="portrait" horizontalDpi="4294967294" verticalDpi="4294967294" r:id="rId1"/>
  <rowBreaks count="3" manualBreakCount="3">
    <brk id="22" max="16383" man="1"/>
    <brk id="43" max="16383" man="1"/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2023-02-06T07:00:32Z</dcterms:modified>
</cp:coreProperties>
</file>