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850" yWindow="0" windowWidth="22260" windowHeight="12645"/>
  </bookViews>
  <sheets>
    <sheet name="Апре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4" i="13" l="1"/>
  <c r="BY123" i="13"/>
  <c r="EK110" i="13" l="1"/>
  <c r="AV124" i="13" l="1"/>
  <c r="BQ77" i="13"/>
  <c r="CV77" i="13"/>
  <c r="BY126" i="13" l="1"/>
  <c r="AV126" i="13"/>
  <c r="BY125" i="13"/>
  <c r="AV125" i="13"/>
  <c r="AV123" i="13"/>
  <c r="DN111" i="13"/>
  <c r="EK104" i="13" s="1"/>
  <c r="CR111" i="13"/>
  <c r="FK105" i="13"/>
  <c r="FL104" i="13"/>
  <c r="FL103" i="13" s="1"/>
  <c r="CK93" i="13"/>
  <c r="CK92" i="13"/>
  <c r="CK91" i="13"/>
  <c r="CK90" i="13"/>
  <c r="CK89" i="13"/>
  <c r="CK88" i="13"/>
  <c r="CK87" i="13"/>
  <c r="CK86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<sst xmlns="http://schemas.openxmlformats.org/spreadsheetml/2006/main" count="394" uniqueCount="147">
  <si>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</si>
  <si>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</si>
  <si>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</si>
  <si>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</si>
  <si>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</si>
  <si>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</si>
  <si>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</si>
  <si>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</si>
  <si>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</si>
  <si>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</si>
  <si>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</si>
  <si>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</si>
  <si>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</si>
  <si>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</si>
  <si>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</si>
  <si>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</si>
  <si>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</si>
  <si>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</si>
  <si>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</si>
  <si>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</si>
  <si>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</si>
  <si>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</si>
  <si>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</si>
  <si>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</si>
  <si>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</si>
  <si>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</si>
  <si>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</si>
  <si>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</si>
  <si>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</si>
  <si>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</si>
  <si>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</si>
  <si>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</si>
  <si>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</si>
  <si>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</si>
  <si>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</si>
  <si>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</si>
  <si>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</si>
  <si>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</si>
  <si>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</si>
  <si>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</si>
  <si>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</si>
  <si>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</si>
  <si>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</si>
  <si>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</si>
  <si>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</si>
  <si>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</si>
  <si>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</si>
  <si>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</si>
  <si>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</si>
  <si>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</si>
  <si>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</si>
  <si>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</si>
  <si>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</si>
  <si>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</si>
  <si>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</si>
  <si>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</si>
  <si>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</si>
  <si>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</si>
  <si>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</si>
  <si>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</si>
  <si>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</si>
  <si>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</si>
  <si>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</si>
  <si>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</si>
  <si>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</si>
  <si>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</si>
  <si>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</si>
  <si>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</si>
  <si>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</si>
  <si>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</si>
  <si>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</si>
  <si>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</si>
  <si>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</si>
  <si>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</si>
  <si>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</si>
  <si>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</si>
  <si>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</si>
  <si>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</si>
  <si>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</si>
  <si>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</si>
  <si>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</si>
  <si>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</si>
  <si>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</si>
  <si>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</si>
  <si>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</si>
  <si>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</si>
  <si>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</si>
  <si>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</si>
  <si>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</si>
  <si>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</si>
  <si>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</si>
  <si>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</si>
  <si>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</si>
  <si>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</si>
  <si>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</si>
  <si>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</si>
  <si>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</si>
  <si>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</si>
  <si>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</si>
  <si>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</si>
  <si>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</si>
  <si>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</si>
  <si>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</si>
  <si>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</si>
  <si>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</si>
  <si>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</si>
  <si>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</si>
  <si>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</si>
  <si>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</si>
  <si>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</si>
  <si>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</si>
  <si>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</si>
  <si>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</si>
  <si>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</si>
  <si>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</si>
  <si>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</si>
  <si>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</si>
  <si>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</si>
  <si>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</si>
  <si>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</si>
  <si>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</si>
  <si>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</si>
  <si>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</si>
  <si>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</si>
  <si>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</si>
  <si>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</si>
  <si>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</si>
  <si>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</si>
  <si>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</si>
  <si>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</si>
  <si>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</si>
  <si>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</si>
  <si>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</si>
  <si>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</si>
  <si>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</si>
  <si>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</si>
  <si>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</si>
  <si>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</si>
  <si>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</si>
  <si>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</si>
  <si>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</si>
  <si>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</si>
  <si>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</si>
  <si>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</si>
  <si>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апрель</t>
  </si>
  <si>
    <t xml:space="preserve">апрель (факт) </t>
  </si>
  <si>
    <t>за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</si>
</sst>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89" zoomScale="64" zoomScaleNormal="64" workbookViewId="0">
      <selection activeCell="A97" sqref="A97:FG9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6"/>
      <c r="EI2" s="59" t="s">
        <v>1</v>
      </c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</row>
    <row r="3" spans="1:164" s="3" customFormat="1" x14ac:dyDescent="0.25">
      <c r="DC3" s="36"/>
    </row>
    <row r="4" spans="1:164" s="3" customFormat="1" x14ac:dyDescent="0.25">
      <c r="DC4" s="36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</row>
    <row r="6" spans="1:164" s="42" customFormat="1" ht="15.75" customHeight="1" x14ac:dyDescent="0.25">
      <c r="A6" s="61" t="s">
        <v>123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</row>
    <row r="7" spans="1:164" s="42" customFormat="1" ht="23.25" customHeight="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</row>
    <row r="8" spans="1:164" s="8" customFormat="1" ht="12.75" x14ac:dyDescent="0.2">
      <c r="AV8" s="62" t="s">
        <v>4</v>
      </c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63" t="s">
        <v>129</v>
      </c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 t="s">
        <v>144</v>
      </c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5" t="s">
        <v>138</v>
      </c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</row>
    <row r="10" spans="1:164" s="47" customFormat="1" ht="15.75" x14ac:dyDescent="0.25">
      <c r="C10" s="63" t="s">
        <v>5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 t="s">
        <v>145</v>
      </c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DC10" s="7"/>
    </row>
    <row r="12" spans="1:164" s="12" customFormat="1" ht="90" customHeight="1" x14ac:dyDescent="0.2">
      <c r="A12" s="66" t="s">
        <v>6</v>
      </c>
      <c r="B12" s="66"/>
      <c r="C12" s="66"/>
      <c r="D12" s="66"/>
      <c r="E12" s="66"/>
      <c r="F12" s="66" t="s">
        <v>7</v>
      </c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 t="s">
        <v>8</v>
      </c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 t="s">
        <v>9</v>
      </c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 t="s">
        <v>10</v>
      </c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 t="s">
        <v>11</v>
      </c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 t="s">
        <v>133</v>
      </c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 t="s">
        <v>12</v>
      </c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 t="s">
        <v>13</v>
      </c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 t="s">
        <v>14</v>
      </c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4" s="13" customFormat="1" x14ac:dyDescent="0.25">
      <c r="A13" s="67">
        <v>1</v>
      </c>
      <c r="B13" s="68"/>
      <c r="C13" s="68"/>
      <c r="D13" s="68"/>
      <c r="E13" s="69"/>
      <c r="F13" s="70">
        <v>2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>
        <v>3</v>
      </c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>
        <v>4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>
        <v>5</v>
      </c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>
        <v>6</v>
      </c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>
        <v>7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>
        <v>8</v>
      </c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>
        <v>9</v>
      </c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>
        <v>10</v>
      </c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</row>
    <row r="14" spans="1:164" s="14" customFormat="1" ht="72" customHeight="1" x14ac:dyDescent="0.25">
      <c r="A14" s="74" t="s">
        <v>34</v>
      </c>
      <c r="B14" s="75"/>
      <c r="C14" s="75"/>
      <c r="D14" s="75"/>
      <c r="E14" s="76"/>
      <c r="F14" s="77" t="s">
        <v>79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 t="s">
        <v>82</v>
      </c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8" t="s">
        <v>84</v>
      </c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9">
        <v>40.290999999999997</v>
      </c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80" t="s">
        <v>94</v>
      </c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71">
        <v>13.298</v>
      </c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3"/>
      <c r="DA14" s="71">
        <v>12.957000000000001</v>
      </c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3"/>
      <c r="DR14" s="71">
        <f>DA14</f>
        <v>12.957000000000001</v>
      </c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3"/>
      <c r="EL14" s="71">
        <f>AZ14-DR14</f>
        <v>27.333999999999996</v>
      </c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3"/>
    </row>
    <row r="15" spans="1:164" s="14" customFormat="1" ht="78.75" customHeight="1" x14ac:dyDescent="0.25">
      <c r="A15" s="74" t="s">
        <v>36</v>
      </c>
      <c r="B15" s="75"/>
      <c r="C15" s="75"/>
      <c r="D15" s="75"/>
      <c r="E15" s="76"/>
      <c r="F15" s="77" t="s">
        <v>80</v>
      </c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 t="s">
        <v>124</v>
      </c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8" t="s">
        <v>85</v>
      </c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9">
        <v>13.333</v>
      </c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80" t="s">
        <v>131</v>
      </c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71">
        <v>11.455</v>
      </c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3"/>
      <c r="DA15" s="71">
        <v>13.276</v>
      </c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3"/>
      <c r="DR15" s="71">
        <f>DA15</f>
        <v>13.276</v>
      </c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3"/>
      <c r="EL15" s="71">
        <f>AZ15-DR15</f>
        <v>5.7000000000000384E-2</v>
      </c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3"/>
    </row>
    <row r="16" spans="1:164" s="14" customFormat="1" ht="117" customHeight="1" x14ac:dyDescent="0.25">
      <c r="A16" s="74" t="s">
        <v>38</v>
      </c>
      <c r="B16" s="75"/>
      <c r="C16" s="75"/>
      <c r="D16" s="75"/>
      <c r="E16" s="76"/>
      <c r="F16" s="77" t="s">
        <v>81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 t="s">
        <v>83</v>
      </c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8" t="s">
        <v>86</v>
      </c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9">
        <v>87.5</v>
      </c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80" t="s">
        <v>136</v>
      </c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71">
        <v>132.36000000000001</v>
      </c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3"/>
      <c r="DA16" s="71">
        <v>141.05099999999999</v>
      </c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3"/>
      <c r="DR16" s="71">
        <f>DA16</f>
        <v>141.05099999999999</v>
      </c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3"/>
      <c r="EL16" s="83" t="s">
        <v>87</v>
      </c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5"/>
    </row>
    <row r="17" spans="1:168" s="14" customFormat="1" ht="7.5" hidden="1" customHeight="1" x14ac:dyDescent="0.25">
      <c r="A17" s="74"/>
      <c r="B17" s="75"/>
      <c r="C17" s="75"/>
      <c r="D17" s="75"/>
      <c r="E17" s="76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</row>
    <row r="21" spans="1:168" s="41" customFormat="1" ht="45" customHeight="1" x14ac:dyDescent="0.25">
      <c r="A21" s="61" t="s">
        <v>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8" s="47" customFormat="1" ht="15.75" x14ac:dyDescent="0.25">
      <c r="AV22" s="82" t="s">
        <v>118</v>
      </c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62" t="s">
        <v>4</v>
      </c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53"/>
      <c r="EE23" s="53"/>
      <c r="EF23" s="53"/>
      <c r="EG23" s="53"/>
      <c r="EH23" s="47"/>
      <c r="EI23" s="47"/>
      <c r="EJ23" s="47"/>
      <c r="EK23" s="47"/>
    </row>
    <row r="24" spans="1:168" s="8" customFormat="1" ht="15.75" x14ac:dyDescent="0.25">
      <c r="AW24" s="63" t="s">
        <v>130</v>
      </c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 t="s">
        <v>144</v>
      </c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5" t="s">
        <v>138</v>
      </c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</row>
    <row r="25" spans="1:168" s="47" customFormat="1" ht="15.75" x14ac:dyDescent="0.25">
      <c r="C25" s="63" t="s">
        <v>5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 t="s">
        <v>145</v>
      </c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DC25" s="7"/>
    </row>
    <row r="27" spans="1:168" s="12" customFormat="1" ht="61.5" customHeight="1" x14ac:dyDescent="0.2">
      <c r="A27" s="66" t="s">
        <v>6</v>
      </c>
      <c r="B27" s="66"/>
      <c r="C27" s="66"/>
      <c r="D27" s="66"/>
      <c r="E27" s="66"/>
      <c r="F27" s="66" t="s">
        <v>16</v>
      </c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 t="s">
        <v>8</v>
      </c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 t="s">
        <v>17</v>
      </c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 t="s">
        <v>18</v>
      </c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 t="s">
        <v>19</v>
      </c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 t="s">
        <v>20</v>
      </c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 t="s">
        <v>21</v>
      </c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 t="s">
        <v>22</v>
      </c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 t="s">
        <v>23</v>
      </c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8" s="13" customFormat="1" x14ac:dyDescent="0.25">
      <c r="A28" s="67">
        <v>1</v>
      </c>
      <c r="B28" s="68"/>
      <c r="C28" s="68"/>
      <c r="D28" s="68"/>
      <c r="E28" s="69"/>
      <c r="F28" s="70">
        <v>2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>
        <v>3</v>
      </c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>
        <v>4</v>
      </c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>
        <v>5</v>
      </c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>
        <v>6</v>
      </c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>
        <v>7</v>
      </c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>
        <v>8</v>
      </c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>
        <v>9</v>
      </c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>
        <v>10</v>
      </c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</row>
    <row r="29" spans="1:168" s="14" customFormat="1" ht="68.25" customHeight="1" x14ac:dyDescent="0.25">
      <c r="A29" s="74" t="s">
        <v>34</v>
      </c>
      <c r="B29" s="75"/>
      <c r="C29" s="75"/>
      <c r="D29" s="75"/>
      <c r="E29" s="76"/>
      <c r="F29" s="77" t="s">
        <v>79</v>
      </c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 t="s">
        <v>82</v>
      </c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8" t="s">
        <v>84</v>
      </c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9">
        <f>AZ14</f>
        <v>40.290999999999997</v>
      </c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80" t="s">
        <v>132</v>
      </c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7">
        <f>CJ14</f>
        <v>13.298</v>
      </c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>
        <f>DA14</f>
        <v>12.957000000000001</v>
      </c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>
        <f>CY29</f>
        <v>12.957000000000001</v>
      </c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  <c r="EK29" s="87"/>
      <c r="EL29" s="87"/>
      <c r="EM29" s="87">
        <f>AZ29-DT29</f>
        <v>27.333999999999996</v>
      </c>
      <c r="EN29" s="87"/>
      <c r="EO29" s="87"/>
      <c r="EP29" s="87"/>
      <c r="EQ29" s="87"/>
      <c r="ER29" s="87"/>
      <c r="ES29" s="87"/>
      <c r="ET29" s="87"/>
      <c r="EU29" s="87"/>
      <c r="EV29" s="87"/>
      <c r="EW29" s="87"/>
      <c r="EX29" s="87"/>
      <c r="EY29" s="87"/>
      <c r="EZ29" s="87"/>
      <c r="FA29" s="87"/>
      <c r="FB29" s="87"/>
      <c r="FC29" s="87"/>
      <c r="FD29" s="87"/>
      <c r="FE29" s="87"/>
      <c r="FF29" s="56"/>
    </row>
    <row r="30" spans="1:168" s="14" customFormat="1" ht="66" customHeight="1" x14ac:dyDescent="0.25">
      <c r="A30" s="74" t="s">
        <v>36</v>
      </c>
      <c r="B30" s="75"/>
      <c r="C30" s="75"/>
      <c r="D30" s="75"/>
      <c r="E30" s="76"/>
      <c r="F30" s="77" t="s">
        <v>80</v>
      </c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 t="s">
        <v>124</v>
      </c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8" t="s">
        <v>85</v>
      </c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9">
        <f>AZ15</f>
        <v>13.333</v>
      </c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80" t="s">
        <v>131</v>
      </c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7">
        <f>CJ15</f>
        <v>11.455</v>
      </c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>
        <f>DA15</f>
        <v>13.276</v>
      </c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>
        <f>CY30</f>
        <v>13.276</v>
      </c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>
        <f>AZ30-DT30</f>
        <v>5.7000000000000384E-2</v>
      </c>
      <c r="EN30" s="87"/>
      <c r="EO30" s="87"/>
      <c r="EP30" s="87"/>
      <c r="EQ30" s="87"/>
      <c r="ER30" s="87"/>
      <c r="ES30" s="87"/>
      <c r="ET30" s="87"/>
      <c r="EU30" s="87"/>
      <c r="EV30" s="87"/>
      <c r="EW30" s="87"/>
      <c r="EX30" s="87"/>
      <c r="EY30" s="87"/>
      <c r="EZ30" s="87"/>
      <c r="FA30" s="87"/>
      <c r="FB30" s="87"/>
      <c r="FC30" s="87"/>
      <c r="FD30" s="87"/>
      <c r="FE30" s="87"/>
    </row>
    <row r="31" spans="1:168" s="14" customFormat="1" ht="117.75" customHeight="1" x14ac:dyDescent="0.25">
      <c r="A31" s="74" t="s">
        <v>38</v>
      </c>
      <c r="B31" s="75"/>
      <c r="C31" s="75"/>
      <c r="D31" s="75"/>
      <c r="E31" s="76"/>
      <c r="F31" s="77" t="s">
        <v>81</v>
      </c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 t="s">
        <v>83</v>
      </c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8" t="s">
        <v>86</v>
      </c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87">
        <f>AZ16</f>
        <v>87.5</v>
      </c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0" t="s">
        <v>137</v>
      </c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7">
        <f>CJ16</f>
        <v>132.36000000000001</v>
      </c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  <c r="CS31" s="87"/>
      <c r="CT31" s="87"/>
      <c r="CU31" s="87"/>
      <c r="CV31" s="87"/>
      <c r="CW31" s="87"/>
      <c r="CX31" s="87"/>
      <c r="CY31" s="87">
        <f>DA16</f>
        <v>141.05099999999999</v>
      </c>
      <c r="CZ31" s="87"/>
      <c r="DA31" s="87"/>
      <c r="DB31" s="87"/>
      <c r="DC31" s="87"/>
      <c r="DD31" s="87"/>
      <c r="DE31" s="87"/>
      <c r="DF31" s="87"/>
      <c r="DG31" s="87"/>
      <c r="DH31" s="87"/>
      <c r="DI31" s="87"/>
      <c r="DJ31" s="87"/>
      <c r="DK31" s="87"/>
      <c r="DL31" s="87"/>
      <c r="DM31" s="87"/>
      <c r="DN31" s="87"/>
      <c r="DO31" s="87"/>
      <c r="DP31" s="87"/>
      <c r="DQ31" s="87"/>
      <c r="DR31" s="87"/>
      <c r="DS31" s="87"/>
      <c r="DT31" s="87">
        <f>CY31</f>
        <v>141.05099999999999</v>
      </c>
      <c r="DU31" s="87"/>
      <c r="DV31" s="87"/>
      <c r="DW31" s="87"/>
      <c r="DX31" s="87"/>
      <c r="DY31" s="87"/>
      <c r="DZ31" s="87"/>
      <c r="EA31" s="87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91" t="str">
        <f>EL16</f>
        <v>нет свободной мощности</v>
      </c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L31" s="4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</row>
    <row r="35" spans="1:161" s="41" customFormat="1" ht="15.75" x14ac:dyDescent="0.25">
      <c r="A35" s="92" t="s">
        <v>25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</row>
    <row r="36" spans="1:161" s="47" customFormat="1" ht="15.75" x14ac:dyDescent="0.25">
      <c r="AD36" s="82" t="s">
        <v>125</v>
      </c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54"/>
      <c r="AJ37" s="54"/>
      <c r="AK37" s="88" t="s">
        <v>4</v>
      </c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63" t="s">
        <v>128</v>
      </c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4" t="s">
        <v>144</v>
      </c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89" t="s">
        <v>138</v>
      </c>
      <c r="DB38" s="89"/>
      <c r="DC38" s="89"/>
      <c r="DD38" s="89"/>
      <c r="DE38" s="89"/>
      <c r="DF38" s="89"/>
      <c r="DG38" s="89"/>
      <c r="DH38" s="89"/>
      <c r="DI38" s="90"/>
      <c r="DJ38" s="90"/>
      <c r="DK38" s="90"/>
      <c r="DL38" s="90"/>
      <c r="DM38" s="90"/>
      <c r="DN38" s="90"/>
      <c r="DO38" s="90"/>
      <c r="DP38" s="90"/>
      <c r="DQ38" s="90"/>
    </row>
    <row r="39" spans="1:161" s="47" customFormat="1" ht="15.75" x14ac:dyDescent="0.25">
      <c r="C39" s="63" t="s">
        <v>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 t="s">
        <v>145</v>
      </c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DC39" s="7"/>
    </row>
    <row r="40" spans="1:161" s="41" customFormat="1" ht="15.75" x14ac:dyDescent="0.25">
      <c r="DC40" s="58"/>
    </row>
    <row r="41" spans="1:161" ht="45" customHeight="1" x14ac:dyDescent="0.25">
      <c r="A41" s="97" t="s">
        <v>26</v>
      </c>
      <c r="B41" s="98"/>
      <c r="C41" s="98"/>
      <c r="D41" s="98"/>
      <c r="E41" s="98"/>
      <c r="F41" s="98"/>
      <c r="G41" s="98"/>
      <c r="H41" s="98"/>
      <c r="I41" s="98"/>
      <c r="J41" s="98"/>
      <c r="K41" s="99"/>
      <c r="L41" s="97" t="s">
        <v>27</v>
      </c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9"/>
      <c r="AD41" s="66" t="s">
        <v>28</v>
      </c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13.5" customHeight="1" x14ac:dyDescent="0.25">
      <c r="A42" s="94"/>
      <c r="B42" s="95"/>
      <c r="C42" s="95"/>
      <c r="D42" s="95"/>
      <c r="E42" s="95"/>
      <c r="F42" s="95"/>
      <c r="G42" s="95"/>
      <c r="H42" s="95"/>
      <c r="I42" s="95"/>
      <c r="J42" s="95"/>
      <c r="K42" s="96"/>
      <c r="L42" s="94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6"/>
      <c r="AD42" s="94">
        <v>1</v>
      </c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6"/>
      <c r="BK42" s="94">
        <v>2</v>
      </c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6"/>
      <c r="CR42" s="94">
        <v>3</v>
      </c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6"/>
      <c r="DY42" s="66" t="s">
        <v>29</v>
      </c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13.5" customHeight="1" x14ac:dyDescent="0.25">
      <c r="A43" s="94"/>
      <c r="B43" s="95"/>
      <c r="C43" s="95"/>
      <c r="D43" s="95"/>
      <c r="E43" s="95"/>
      <c r="F43" s="95"/>
      <c r="G43" s="95"/>
      <c r="H43" s="95"/>
      <c r="I43" s="95"/>
      <c r="J43" s="95"/>
      <c r="K43" s="96"/>
      <c r="L43" s="94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6"/>
      <c r="AD43" s="94" t="s">
        <v>30</v>
      </c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6"/>
      <c r="BK43" s="94" t="s">
        <v>31</v>
      </c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6"/>
      <c r="CR43" s="94" t="s">
        <v>32</v>
      </c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6"/>
      <c r="DY43" s="66" t="s">
        <v>29</v>
      </c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44.25" customHeight="1" x14ac:dyDescent="0.25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9"/>
      <c r="L44" s="97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9"/>
      <c r="AD44" s="100" t="s">
        <v>33</v>
      </c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 t="s">
        <v>140</v>
      </c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 t="s">
        <v>33</v>
      </c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 t="s">
        <v>140</v>
      </c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 t="s">
        <v>33</v>
      </c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 t="s">
        <v>140</v>
      </c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 t="s">
        <v>33</v>
      </c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 t="s">
        <v>140</v>
      </c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</row>
    <row r="45" spans="1:161" s="17" customFormat="1" x14ac:dyDescent="0.25">
      <c r="A45" s="74" t="s">
        <v>34</v>
      </c>
      <c r="B45" s="75"/>
      <c r="C45" s="75"/>
      <c r="D45" s="75"/>
      <c r="E45" s="75"/>
      <c r="F45" s="75"/>
      <c r="G45" s="75"/>
      <c r="H45" s="75"/>
      <c r="I45" s="75"/>
      <c r="J45" s="75"/>
      <c r="K45" s="76"/>
      <c r="L45" s="101" t="s">
        <v>35</v>
      </c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</row>
    <row r="46" spans="1:161" s="17" customFormat="1" x14ac:dyDescent="0.25">
      <c r="A46" s="74" t="s">
        <v>36</v>
      </c>
      <c r="B46" s="75"/>
      <c r="C46" s="75"/>
      <c r="D46" s="75"/>
      <c r="E46" s="75"/>
      <c r="F46" s="75"/>
      <c r="G46" s="75"/>
      <c r="H46" s="75"/>
      <c r="I46" s="75"/>
      <c r="J46" s="75"/>
      <c r="K46" s="76"/>
      <c r="L46" s="101" t="s">
        <v>37</v>
      </c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</row>
    <row r="47" spans="1:161" s="17" customFormat="1" x14ac:dyDescent="0.25">
      <c r="A47" s="74" t="s">
        <v>38</v>
      </c>
      <c r="B47" s="75"/>
      <c r="C47" s="75"/>
      <c r="D47" s="75"/>
      <c r="E47" s="75"/>
      <c r="F47" s="75"/>
      <c r="G47" s="75"/>
      <c r="H47" s="75"/>
      <c r="I47" s="75"/>
      <c r="J47" s="75"/>
      <c r="K47" s="76"/>
      <c r="L47" s="101" t="s">
        <v>39</v>
      </c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</row>
    <row r="48" spans="1:161" s="17" customFormat="1" x14ac:dyDescent="0.25">
      <c r="A48" s="74" t="s">
        <v>29</v>
      </c>
      <c r="B48" s="75"/>
      <c r="C48" s="75"/>
      <c r="D48" s="75"/>
      <c r="E48" s="75"/>
      <c r="F48" s="75"/>
      <c r="G48" s="75"/>
      <c r="H48" s="75"/>
      <c r="I48" s="75"/>
      <c r="J48" s="75"/>
      <c r="K48" s="76"/>
      <c r="L48" s="101" t="s">
        <v>29</v>
      </c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</row>
    <row r="52" spans="1:161" s="41" customFormat="1" ht="63.75" customHeight="1" x14ac:dyDescent="0.25">
      <c r="A52" s="92" t="s">
        <v>102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</row>
    <row r="53" spans="1:161" s="8" customFormat="1" ht="15.75" x14ac:dyDescent="0.25">
      <c r="AV53" s="62" t="s">
        <v>4</v>
      </c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53"/>
      <c r="EE53" s="53"/>
      <c r="EF53" s="53"/>
      <c r="EG53" s="53"/>
      <c r="EH53" s="47"/>
      <c r="EI53" s="47"/>
      <c r="EJ53" s="47"/>
      <c r="EK53" s="47"/>
    </row>
    <row r="54" spans="1:161" s="8" customFormat="1" ht="15.75" x14ac:dyDescent="0.25">
      <c r="AQ54" s="18"/>
      <c r="AR54" s="54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63" t="s">
        <v>96</v>
      </c>
      <c r="BH54" s="63"/>
      <c r="BI54" s="63"/>
      <c r="BJ54" s="63"/>
      <c r="BK54" s="63"/>
      <c r="BL54" s="63"/>
      <c r="BM54" s="63"/>
      <c r="BN54" s="63"/>
      <c r="BO54" s="63"/>
      <c r="BP54" s="63"/>
      <c r="BQ54" s="64" t="s">
        <v>144</v>
      </c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3" t="s">
        <v>138</v>
      </c>
      <c r="CJ54" s="63"/>
      <c r="CK54" s="63"/>
      <c r="CL54" s="63"/>
      <c r="CM54" s="63"/>
      <c r="CN54" s="63"/>
      <c r="CO54" s="63"/>
      <c r="CP54" s="63"/>
      <c r="CQ54" s="90"/>
      <c r="CR54" s="90"/>
      <c r="CS54" s="90"/>
      <c r="CT54" s="90"/>
      <c r="CU54" s="90"/>
      <c r="CV54" s="90"/>
      <c r="CW54" s="90"/>
      <c r="CX54" s="90"/>
      <c r="DC54" s="10"/>
    </row>
    <row r="55" spans="1:161" s="47" customFormat="1" ht="15.75" x14ac:dyDescent="0.25">
      <c r="D55" s="102" t="s">
        <v>5</v>
      </c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55"/>
      <c r="R55" s="82" t="s">
        <v>145</v>
      </c>
      <c r="S55" s="82"/>
      <c r="T55" s="82"/>
      <c r="U55" s="82"/>
      <c r="V55" s="82"/>
      <c r="W55" s="82"/>
      <c r="X55" s="82"/>
      <c r="Y55" s="82"/>
      <c r="Z55" s="43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I55" s="7"/>
    </row>
    <row r="57" spans="1:161" ht="66" customHeight="1" x14ac:dyDescent="0.25">
      <c r="A57" s="66" t="s">
        <v>41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 t="s">
        <v>42</v>
      </c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 t="s">
        <v>43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 t="s">
        <v>44</v>
      </c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 t="s">
        <v>45</v>
      </c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 t="s">
        <v>46</v>
      </c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s="19" customFormat="1" x14ac:dyDescent="0.25">
      <c r="A58" s="112">
        <v>1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>
        <v>2</v>
      </c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>
        <v>3</v>
      </c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>
        <v>4</v>
      </c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>
        <v>5</v>
      </c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>
        <v>6</v>
      </c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</row>
    <row r="59" spans="1:161" s="19" customFormat="1" ht="30" customHeight="1" x14ac:dyDescent="0.25">
      <c r="A59" s="78" t="s">
        <v>79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117" t="s">
        <v>95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09" t="s">
        <v>88</v>
      </c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1"/>
      <c r="BQ59" s="87">
        <v>8.9740000000000002</v>
      </c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52"/>
      <c r="CU59" s="52"/>
      <c r="CV59" s="71">
        <v>7.9917199999999999</v>
      </c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3"/>
      <c r="EA59" s="103">
        <f>EL14</f>
        <v>27.333999999999996</v>
      </c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5"/>
    </row>
    <row r="60" spans="1:161" s="19" customFormat="1" ht="30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09" t="s">
        <v>89</v>
      </c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1"/>
      <c r="BQ60" s="87">
        <v>2.6059999999999999</v>
      </c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71">
        <v>2.5289100000000002</v>
      </c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3"/>
      <c r="EA60" s="106"/>
      <c r="EB60" s="107"/>
      <c r="EC60" s="107"/>
      <c r="ED60" s="107"/>
      <c r="EE60" s="107"/>
      <c r="EF60" s="107"/>
      <c r="EG60" s="107"/>
      <c r="EH60" s="107"/>
      <c r="EI60" s="107"/>
      <c r="EJ60" s="107"/>
      <c r="EK60" s="107"/>
      <c r="EL60" s="107"/>
      <c r="EM60" s="107"/>
      <c r="EN60" s="107"/>
      <c r="EO60" s="107"/>
      <c r="EP60" s="107"/>
      <c r="EQ60" s="107"/>
      <c r="ER60" s="107"/>
      <c r="ES60" s="107"/>
      <c r="ET60" s="107"/>
      <c r="EU60" s="107"/>
      <c r="EV60" s="107"/>
      <c r="EW60" s="107"/>
      <c r="EX60" s="107"/>
      <c r="EY60" s="107"/>
      <c r="EZ60" s="107"/>
      <c r="FA60" s="107"/>
      <c r="FB60" s="107"/>
      <c r="FC60" s="107"/>
      <c r="FD60" s="107"/>
      <c r="FE60" s="108"/>
    </row>
    <row r="61" spans="1:161" s="19" customFormat="1" ht="30" customHeight="1" x14ac:dyDescent="0.25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120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2"/>
      <c r="AS61" s="109" t="s">
        <v>90</v>
      </c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1"/>
      <c r="BQ61" s="87">
        <v>1.2500000000000001E-2</v>
      </c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71">
        <v>1.146E-2</v>
      </c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3"/>
      <c r="EA61" s="106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8"/>
    </row>
    <row r="62" spans="1:161" s="19" customFormat="1" ht="30" customHeight="1" x14ac:dyDescent="0.25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09" t="s">
        <v>119</v>
      </c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1"/>
      <c r="BQ62" s="87">
        <v>8.2598000000000005E-2</v>
      </c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71">
        <v>6.8000000000000005E-2</v>
      </c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3"/>
      <c r="EA62" s="106"/>
      <c r="EB62" s="107"/>
      <c r="EC62" s="107"/>
      <c r="ED62" s="107"/>
      <c r="EE62" s="107"/>
      <c r="EF62" s="107"/>
      <c r="EG62" s="107"/>
      <c r="EH62" s="107"/>
      <c r="EI62" s="107"/>
      <c r="EJ62" s="107"/>
      <c r="EK62" s="107"/>
      <c r="EL62" s="107"/>
      <c r="EM62" s="107"/>
      <c r="EN62" s="107"/>
      <c r="EO62" s="107"/>
      <c r="EP62" s="107"/>
      <c r="EQ62" s="107"/>
      <c r="ER62" s="107"/>
      <c r="ES62" s="107"/>
      <c r="ET62" s="107"/>
      <c r="EU62" s="107"/>
      <c r="EV62" s="107"/>
      <c r="EW62" s="107"/>
      <c r="EX62" s="107"/>
      <c r="EY62" s="107"/>
      <c r="EZ62" s="107"/>
      <c r="FA62" s="107"/>
      <c r="FB62" s="107"/>
      <c r="FC62" s="107"/>
      <c r="FD62" s="107"/>
      <c r="FE62" s="108"/>
    </row>
    <row r="63" spans="1:161" s="19" customFormat="1" ht="45.75" customHeight="1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120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2"/>
      <c r="AS63" s="109" t="s">
        <v>93</v>
      </c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  <c r="BK63" s="110"/>
      <c r="BL63" s="110"/>
      <c r="BM63" s="110"/>
      <c r="BN63" s="110"/>
      <c r="BO63" s="110"/>
      <c r="BP63" s="111"/>
      <c r="BQ63" s="87">
        <v>4.4999999999999998E-2</v>
      </c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71">
        <v>3.6866999999999997E-2</v>
      </c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3"/>
      <c r="EA63" s="106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8"/>
    </row>
    <row r="64" spans="1:161" s="19" customFormat="1" ht="30" customHeight="1" x14ac:dyDescent="0.25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120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2"/>
      <c r="AS64" s="113" t="s">
        <v>94</v>
      </c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5"/>
      <c r="BQ64" s="116">
        <v>1.5782119999999999</v>
      </c>
      <c r="BR64" s="116"/>
      <c r="BS64" s="116"/>
      <c r="BT64" s="116"/>
      <c r="BU64" s="116"/>
      <c r="BV64" s="116"/>
      <c r="BW64" s="116"/>
      <c r="BX64" s="116"/>
      <c r="BY64" s="116"/>
      <c r="BZ64" s="116"/>
      <c r="CA64" s="116"/>
      <c r="CB64" s="116"/>
      <c r="CC64" s="116"/>
      <c r="CD64" s="116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16"/>
      <c r="CV64" s="71">
        <v>2.3205249999999999</v>
      </c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3"/>
      <c r="EA64" s="106"/>
      <c r="EB64" s="107"/>
      <c r="EC64" s="107"/>
      <c r="ED64" s="107"/>
      <c r="EE64" s="107"/>
      <c r="EF64" s="107"/>
      <c r="EG64" s="107"/>
      <c r="EH64" s="107"/>
      <c r="EI64" s="107"/>
      <c r="EJ64" s="107"/>
      <c r="EK64" s="107"/>
      <c r="EL64" s="107"/>
      <c r="EM64" s="107"/>
      <c r="EN64" s="107"/>
      <c r="EO64" s="107"/>
      <c r="EP64" s="107"/>
      <c r="EQ64" s="107"/>
      <c r="ER64" s="107"/>
      <c r="ES64" s="107"/>
      <c r="ET64" s="107"/>
      <c r="EU64" s="107"/>
      <c r="EV64" s="107"/>
      <c r="EW64" s="107"/>
      <c r="EX64" s="107"/>
      <c r="EY64" s="107"/>
      <c r="EZ64" s="107"/>
      <c r="FA64" s="107"/>
      <c r="FB64" s="107"/>
      <c r="FC64" s="107"/>
      <c r="FD64" s="107"/>
      <c r="FE64" s="108"/>
    </row>
    <row r="65" spans="1:169" s="33" customFormat="1" ht="30" customHeight="1" x14ac:dyDescent="0.25">
      <c r="A65" s="78" t="s">
        <v>80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 t="s">
        <v>99</v>
      </c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80" t="s">
        <v>89</v>
      </c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7">
        <v>1.117</v>
      </c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71">
        <v>1.2018500000000001</v>
      </c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3"/>
      <c r="EA65" s="87">
        <f>EM30</f>
        <v>5.7000000000000384E-2</v>
      </c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</row>
    <row r="66" spans="1:169" s="33" customFormat="1" ht="30" customHeight="1" x14ac:dyDescent="0.25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80" t="s">
        <v>97</v>
      </c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7">
        <v>7.5</v>
      </c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71">
        <v>8.6649980000000006</v>
      </c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3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</row>
    <row r="67" spans="1:169" s="33" customFormat="1" ht="30" hidden="1" customHeight="1" x14ac:dyDescent="0.25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50"/>
      <c r="AT67" s="50" t="s">
        <v>98</v>
      </c>
      <c r="AU67" s="50" t="s">
        <v>98</v>
      </c>
      <c r="AV67" s="50" t="s">
        <v>98</v>
      </c>
      <c r="AW67" s="50" t="s">
        <v>98</v>
      </c>
      <c r="AX67" s="50" t="s">
        <v>98</v>
      </c>
      <c r="AY67" s="50" t="s">
        <v>98</v>
      </c>
      <c r="AZ67" s="50" t="s">
        <v>98</v>
      </c>
      <c r="BA67" s="50" t="s">
        <v>98</v>
      </c>
      <c r="BB67" s="50" t="s">
        <v>98</v>
      </c>
      <c r="BC67" s="50" t="s">
        <v>98</v>
      </c>
      <c r="BD67" s="50" t="s">
        <v>98</v>
      </c>
      <c r="BE67" s="50" t="s">
        <v>98</v>
      </c>
      <c r="BF67" s="50" t="s">
        <v>98</v>
      </c>
      <c r="BG67" s="50" t="s">
        <v>98</v>
      </c>
      <c r="BH67" s="50" t="s">
        <v>98</v>
      </c>
      <c r="BI67" s="50" t="s">
        <v>98</v>
      </c>
      <c r="BJ67" s="50" t="s">
        <v>98</v>
      </c>
      <c r="BK67" s="50" t="s">
        <v>98</v>
      </c>
      <c r="BL67" s="50" t="s">
        <v>98</v>
      </c>
      <c r="BM67" s="50" t="s">
        <v>98</v>
      </c>
      <c r="BN67" s="50" t="s">
        <v>98</v>
      </c>
      <c r="BO67" s="50" t="s">
        <v>98</v>
      </c>
      <c r="BP67" s="50" t="s">
        <v>98</v>
      </c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</row>
    <row r="68" spans="1:169" s="33" customFormat="1" ht="30" customHeight="1" x14ac:dyDescent="0.25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80" t="s">
        <v>94</v>
      </c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7">
        <v>2.8381340000000002</v>
      </c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71">
        <v>3.4087179999999999</v>
      </c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3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</row>
    <row r="69" spans="1:169" s="19" customFormat="1" ht="30" customHeight="1" x14ac:dyDescent="0.25">
      <c r="A69" s="78" t="s">
        <v>81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120" t="s">
        <v>103</v>
      </c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2"/>
      <c r="AS69" s="126" t="s">
        <v>100</v>
      </c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8"/>
      <c r="BQ69" s="129">
        <v>113.8</v>
      </c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71">
        <v>125.44781399999999</v>
      </c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3"/>
      <c r="EA69" s="134" t="str">
        <f>EM31</f>
        <v>нет свободной мощности</v>
      </c>
      <c r="EB69" s="135"/>
      <c r="EC69" s="135"/>
      <c r="ED69" s="135"/>
      <c r="EE69" s="135"/>
      <c r="EF69" s="135"/>
      <c r="EG69" s="135"/>
      <c r="EH69" s="135"/>
      <c r="EI69" s="135"/>
      <c r="EJ69" s="135"/>
      <c r="EK69" s="135"/>
      <c r="EL69" s="135"/>
      <c r="EM69" s="135"/>
      <c r="EN69" s="135"/>
      <c r="EO69" s="135"/>
      <c r="EP69" s="135"/>
      <c r="EQ69" s="135"/>
      <c r="ER69" s="135"/>
      <c r="ES69" s="135"/>
      <c r="ET69" s="135"/>
      <c r="EU69" s="135"/>
      <c r="EV69" s="135"/>
      <c r="EW69" s="135"/>
      <c r="EX69" s="135"/>
      <c r="EY69" s="135"/>
      <c r="EZ69" s="135"/>
      <c r="FA69" s="135"/>
      <c r="FB69" s="135"/>
      <c r="FC69" s="135"/>
      <c r="FD69" s="135"/>
      <c r="FE69" s="136"/>
      <c r="FM69" s="44"/>
    </row>
    <row r="70" spans="1:169" s="19" customFormat="1" ht="30" customHeight="1" x14ac:dyDescent="0.25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120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2"/>
      <c r="AS70" s="109" t="s">
        <v>121</v>
      </c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1"/>
      <c r="BQ70" s="87">
        <v>14.607212000000001</v>
      </c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7"/>
      <c r="CN70" s="87"/>
      <c r="CO70" s="87"/>
      <c r="CP70" s="87"/>
      <c r="CQ70" s="87"/>
      <c r="CR70" s="87"/>
      <c r="CS70" s="87"/>
      <c r="CT70" s="87"/>
      <c r="CU70" s="87"/>
      <c r="CV70" s="71">
        <v>13.257247</v>
      </c>
      <c r="CW70" s="72"/>
      <c r="CX70" s="72"/>
      <c r="CY70" s="72"/>
      <c r="CZ70" s="72"/>
      <c r="DA70" s="72"/>
      <c r="DB70" s="72"/>
      <c r="DC70" s="72"/>
      <c r="DD70" s="72"/>
      <c r="DE70" s="72"/>
      <c r="DF70" s="72"/>
      <c r="DG70" s="72"/>
      <c r="DH70" s="72"/>
      <c r="DI70" s="72"/>
      <c r="DJ70" s="72"/>
      <c r="DK70" s="72"/>
      <c r="DL70" s="72"/>
      <c r="DM70" s="72"/>
      <c r="DN70" s="72"/>
      <c r="DO70" s="72"/>
      <c r="DP70" s="72"/>
      <c r="DQ70" s="72"/>
      <c r="DR70" s="72"/>
      <c r="DS70" s="72"/>
      <c r="DT70" s="72"/>
      <c r="DU70" s="72"/>
      <c r="DV70" s="72"/>
      <c r="DW70" s="72"/>
      <c r="DX70" s="72"/>
      <c r="DY70" s="72"/>
      <c r="DZ70" s="73"/>
      <c r="EA70" s="134"/>
      <c r="EB70" s="135"/>
      <c r="EC70" s="135"/>
      <c r="ED70" s="135"/>
      <c r="EE70" s="135"/>
      <c r="EF70" s="135"/>
      <c r="EG70" s="135"/>
      <c r="EH70" s="135"/>
      <c r="EI70" s="135"/>
      <c r="EJ70" s="135"/>
      <c r="EK70" s="135"/>
      <c r="EL70" s="135"/>
      <c r="EM70" s="135"/>
      <c r="EN70" s="135"/>
      <c r="EO70" s="135"/>
      <c r="EP70" s="135"/>
      <c r="EQ70" s="135"/>
      <c r="ER70" s="135"/>
      <c r="ES70" s="135"/>
      <c r="ET70" s="135"/>
      <c r="EU70" s="135"/>
      <c r="EV70" s="135"/>
      <c r="EW70" s="135"/>
      <c r="EX70" s="135"/>
      <c r="EY70" s="135"/>
      <c r="EZ70" s="135"/>
      <c r="FA70" s="135"/>
      <c r="FB70" s="135"/>
      <c r="FC70" s="135"/>
      <c r="FD70" s="135"/>
      <c r="FE70" s="136"/>
      <c r="FM70" s="44"/>
    </row>
    <row r="71" spans="1:169" s="19" customFormat="1" ht="30" customHeight="1" x14ac:dyDescent="0.25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120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2"/>
      <c r="AS71" s="109" t="s">
        <v>101</v>
      </c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  <c r="BK71" s="110"/>
      <c r="BL71" s="110"/>
      <c r="BM71" s="110"/>
      <c r="BN71" s="110"/>
      <c r="BO71" s="110"/>
      <c r="BP71" s="111"/>
      <c r="BQ71" s="87">
        <v>1.35</v>
      </c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  <c r="CE71" s="87"/>
      <c r="CF71" s="87"/>
      <c r="CG71" s="87"/>
      <c r="CH71" s="87"/>
      <c r="CI71" s="87"/>
      <c r="CJ71" s="87"/>
      <c r="CK71" s="87"/>
      <c r="CL71" s="87"/>
      <c r="CM71" s="87"/>
      <c r="CN71" s="87"/>
      <c r="CO71" s="87"/>
      <c r="CP71" s="87"/>
      <c r="CQ71" s="87"/>
      <c r="CR71" s="87"/>
      <c r="CS71" s="87"/>
      <c r="CT71" s="87"/>
      <c r="CU71" s="87"/>
      <c r="CV71" s="87">
        <v>1.172957</v>
      </c>
      <c r="CW71" s="87"/>
      <c r="CX71" s="87"/>
      <c r="CY71" s="87"/>
      <c r="CZ71" s="87"/>
      <c r="DA71" s="87"/>
      <c r="DB71" s="87"/>
      <c r="DC71" s="87"/>
      <c r="DD71" s="87"/>
      <c r="DE71" s="87"/>
      <c r="DF71" s="87"/>
      <c r="DG71" s="87"/>
      <c r="DH71" s="87"/>
      <c r="DI71" s="87"/>
      <c r="DJ71" s="87"/>
      <c r="DK71" s="87"/>
      <c r="DL71" s="87"/>
      <c r="DM71" s="87"/>
      <c r="DN71" s="87"/>
      <c r="DO71" s="87"/>
      <c r="DP71" s="87"/>
      <c r="DQ71" s="87"/>
      <c r="DR71" s="87"/>
      <c r="DS71" s="87"/>
      <c r="DT71" s="87"/>
      <c r="DU71" s="87"/>
      <c r="DV71" s="87"/>
      <c r="DW71" s="87"/>
      <c r="DX71" s="87"/>
      <c r="DY71" s="87"/>
      <c r="DZ71" s="87"/>
      <c r="EA71" s="134"/>
      <c r="EB71" s="135"/>
      <c r="EC71" s="135"/>
      <c r="ED71" s="135"/>
      <c r="EE71" s="135"/>
      <c r="EF71" s="135"/>
      <c r="EG71" s="135"/>
      <c r="EH71" s="135"/>
      <c r="EI71" s="135"/>
      <c r="EJ71" s="135"/>
      <c r="EK71" s="135"/>
      <c r="EL71" s="135"/>
      <c r="EM71" s="135"/>
      <c r="EN71" s="135"/>
      <c r="EO71" s="135"/>
      <c r="EP71" s="135"/>
      <c r="EQ71" s="135"/>
      <c r="ER71" s="135"/>
      <c r="ES71" s="135"/>
      <c r="ET71" s="135"/>
      <c r="EU71" s="135"/>
      <c r="EV71" s="135"/>
      <c r="EW71" s="135"/>
      <c r="EX71" s="135"/>
      <c r="EY71" s="135"/>
      <c r="EZ71" s="135"/>
      <c r="FA71" s="135"/>
      <c r="FB71" s="135"/>
      <c r="FC71" s="135"/>
      <c r="FD71" s="135"/>
      <c r="FE71" s="136"/>
    </row>
    <row r="72" spans="1:169" s="19" customFormat="1" ht="30" customHeight="1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120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2"/>
      <c r="AS72" s="109" t="s">
        <v>122</v>
      </c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1"/>
      <c r="BQ72" s="87">
        <v>2.4300000000000002</v>
      </c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  <c r="CE72" s="87"/>
      <c r="CF72" s="87"/>
      <c r="CG72" s="87"/>
      <c r="CH72" s="87"/>
      <c r="CI72" s="87"/>
      <c r="CJ72" s="87"/>
      <c r="CK72" s="87"/>
      <c r="CL72" s="87"/>
      <c r="CM72" s="87"/>
      <c r="CN72" s="87"/>
      <c r="CO72" s="87"/>
      <c r="CP72" s="87"/>
      <c r="CQ72" s="87"/>
      <c r="CR72" s="87"/>
      <c r="CS72" s="87"/>
      <c r="CT72" s="87"/>
      <c r="CU72" s="87"/>
      <c r="CV72" s="71">
        <v>1.0550170000000001</v>
      </c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3"/>
      <c r="EA72" s="134"/>
      <c r="EB72" s="135"/>
      <c r="EC72" s="135"/>
      <c r="ED72" s="135"/>
      <c r="EE72" s="135"/>
      <c r="EF72" s="135"/>
      <c r="EG72" s="135"/>
      <c r="EH72" s="135"/>
      <c r="EI72" s="135"/>
      <c r="EJ72" s="135"/>
      <c r="EK72" s="135"/>
      <c r="EL72" s="135"/>
      <c r="EM72" s="135"/>
      <c r="EN72" s="135"/>
      <c r="EO72" s="135"/>
      <c r="EP72" s="135"/>
      <c r="EQ72" s="135"/>
      <c r="ER72" s="135"/>
      <c r="ES72" s="135"/>
      <c r="ET72" s="135"/>
      <c r="EU72" s="135"/>
      <c r="EV72" s="135"/>
      <c r="EW72" s="135"/>
      <c r="EX72" s="135"/>
      <c r="EY72" s="135"/>
      <c r="EZ72" s="135"/>
      <c r="FA72" s="135"/>
      <c r="FB72" s="135"/>
      <c r="FC72" s="135"/>
      <c r="FD72" s="135"/>
      <c r="FE72" s="136"/>
    </row>
    <row r="73" spans="1:169" s="19" customFormat="1" ht="30" customHeight="1" x14ac:dyDescent="0.25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120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2"/>
      <c r="AS73" s="109" t="s">
        <v>139</v>
      </c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1"/>
      <c r="BQ73" s="87">
        <v>5.0000000000000001E-3</v>
      </c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  <c r="CE73" s="87"/>
      <c r="CF73" s="87"/>
      <c r="CG73" s="87"/>
      <c r="CH73" s="87"/>
      <c r="CI73" s="87"/>
      <c r="CJ73" s="87"/>
      <c r="CK73" s="87"/>
      <c r="CL73" s="87"/>
      <c r="CM73" s="87"/>
      <c r="CN73" s="87"/>
      <c r="CO73" s="87"/>
      <c r="CP73" s="87"/>
      <c r="CQ73" s="87"/>
      <c r="CR73" s="87"/>
      <c r="CS73" s="87"/>
      <c r="CT73" s="87"/>
      <c r="CU73" s="87"/>
      <c r="CV73" s="71">
        <v>4.0099999999999997E-3</v>
      </c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3"/>
      <c r="EA73" s="134"/>
      <c r="EB73" s="135"/>
      <c r="EC73" s="135"/>
      <c r="ED73" s="135"/>
      <c r="EE73" s="135"/>
      <c r="EF73" s="135"/>
      <c r="EG73" s="135"/>
      <c r="EH73" s="135"/>
      <c r="EI73" s="135"/>
      <c r="EJ73" s="135"/>
      <c r="EK73" s="135"/>
      <c r="EL73" s="135"/>
      <c r="EM73" s="135"/>
      <c r="EN73" s="135"/>
      <c r="EO73" s="135"/>
      <c r="EP73" s="135"/>
      <c r="EQ73" s="135"/>
      <c r="ER73" s="135"/>
      <c r="ES73" s="135"/>
      <c r="ET73" s="135"/>
      <c r="EU73" s="135"/>
      <c r="EV73" s="135"/>
      <c r="EW73" s="135"/>
      <c r="EX73" s="135"/>
      <c r="EY73" s="135"/>
      <c r="EZ73" s="135"/>
      <c r="FA73" s="135"/>
      <c r="FB73" s="135"/>
      <c r="FC73" s="135"/>
      <c r="FD73" s="135"/>
      <c r="FE73" s="136"/>
    </row>
    <row r="74" spans="1:169" s="19" customFormat="1" ht="30" customHeigh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123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  <c r="AS74" s="109" t="s">
        <v>94</v>
      </c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1"/>
      <c r="BQ74" s="87">
        <v>0.16769000000000001</v>
      </c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  <c r="CE74" s="87"/>
      <c r="CF74" s="87"/>
      <c r="CG74" s="87"/>
      <c r="CH74" s="87"/>
      <c r="CI74" s="87"/>
      <c r="CJ74" s="87"/>
      <c r="CK74" s="87"/>
      <c r="CL74" s="87"/>
      <c r="CM74" s="87"/>
      <c r="CN74" s="87"/>
      <c r="CO74" s="87"/>
      <c r="CP74" s="87"/>
      <c r="CQ74" s="87"/>
      <c r="CR74" s="87"/>
      <c r="CS74" s="87"/>
      <c r="CT74" s="87"/>
      <c r="CU74" s="87"/>
      <c r="CV74" s="71">
        <v>0.113603</v>
      </c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3"/>
      <c r="EA74" s="134"/>
      <c r="EB74" s="135"/>
      <c r="EC74" s="135"/>
      <c r="ED74" s="135"/>
      <c r="EE74" s="135"/>
      <c r="EF74" s="135"/>
      <c r="EG74" s="135"/>
      <c r="EH74" s="135"/>
      <c r="EI74" s="135"/>
      <c r="EJ74" s="135"/>
      <c r="EK74" s="135"/>
      <c r="EL74" s="135"/>
      <c r="EM74" s="135"/>
      <c r="EN74" s="135"/>
      <c r="EO74" s="135"/>
      <c r="EP74" s="135"/>
      <c r="EQ74" s="135"/>
      <c r="ER74" s="135"/>
      <c r="ES74" s="135"/>
      <c r="ET74" s="135"/>
      <c r="EU74" s="135"/>
      <c r="EV74" s="135"/>
      <c r="EW74" s="135"/>
      <c r="EX74" s="135"/>
      <c r="EY74" s="135"/>
      <c r="EZ74" s="135"/>
      <c r="FA74" s="135"/>
      <c r="FB74" s="135"/>
      <c r="FC74" s="135"/>
      <c r="FD74" s="135"/>
      <c r="FE74" s="136"/>
    </row>
    <row r="75" spans="1:169" s="19" customFormat="1" ht="30" customHeight="1" x14ac:dyDescent="0.25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117" t="s">
        <v>99</v>
      </c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9"/>
      <c r="AS75" s="109" t="s">
        <v>100</v>
      </c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1"/>
      <c r="BQ75" s="87">
        <v>96.235611000000006</v>
      </c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  <c r="CE75" s="87"/>
      <c r="CF75" s="87"/>
      <c r="CG75" s="87"/>
      <c r="CH75" s="87"/>
      <c r="CI75" s="87"/>
      <c r="CJ75" s="87"/>
      <c r="CK75" s="87"/>
      <c r="CL75" s="87"/>
      <c r="CM75" s="87"/>
      <c r="CN75" s="87"/>
      <c r="CO75" s="87"/>
      <c r="CP75" s="87"/>
      <c r="CQ75" s="87"/>
      <c r="CR75" s="87"/>
      <c r="CS75" s="87"/>
      <c r="CT75" s="87"/>
      <c r="CU75" s="87"/>
      <c r="CV75" s="71">
        <v>99.383554000000004</v>
      </c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3"/>
      <c r="EA75" s="134"/>
      <c r="EB75" s="135"/>
      <c r="EC75" s="135"/>
      <c r="ED75" s="135"/>
      <c r="EE75" s="135"/>
      <c r="EF75" s="135"/>
      <c r="EG75" s="135"/>
      <c r="EH75" s="135"/>
      <c r="EI75" s="135"/>
      <c r="EJ75" s="135"/>
      <c r="EK75" s="135"/>
      <c r="EL75" s="135"/>
      <c r="EM75" s="135"/>
      <c r="EN75" s="135"/>
      <c r="EO75" s="135"/>
      <c r="EP75" s="135"/>
      <c r="EQ75" s="135"/>
      <c r="ER75" s="135"/>
      <c r="ES75" s="135"/>
      <c r="ET75" s="135"/>
      <c r="EU75" s="135"/>
      <c r="EV75" s="135"/>
      <c r="EW75" s="135"/>
      <c r="EX75" s="135"/>
      <c r="EY75" s="135"/>
      <c r="EZ75" s="135"/>
      <c r="FA75" s="135"/>
      <c r="FB75" s="135"/>
      <c r="FC75" s="135"/>
      <c r="FD75" s="135"/>
      <c r="FE75" s="136"/>
    </row>
    <row r="76" spans="1:169" s="19" customFormat="1" ht="30" customHeight="1" x14ac:dyDescent="0.25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123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5"/>
      <c r="AS76" s="109" t="s">
        <v>121</v>
      </c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1"/>
      <c r="BQ76" s="87">
        <v>19.511600000000001</v>
      </c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71">
        <v>14.912000000000001</v>
      </c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2"/>
      <c r="DZ76" s="73"/>
      <c r="EA76" s="137"/>
      <c r="EB76" s="138"/>
      <c r="EC76" s="138"/>
      <c r="ED76" s="138"/>
      <c r="EE76" s="138"/>
      <c r="EF76" s="138"/>
      <c r="EG76" s="138"/>
      <c r="EH76" s="138"/>
      <c r="EI76" s="138"/>
      <c r="EJ76" s="138"/>
      <c r="EK76" s="138"/>
      <c r="EL76" s="138"/>
      <c r="EM76" s="138"/>
      <c r="EN76" s="138"/>
      <c r="EO76" s="138"/>
      <c r="EP76" s="138"/>
      <c r="EQ76" s="138"/>
      <c r="ER76" s="138"/>
      <c r="ES76" s="138"/>
      <c r="ET76" s="138"/>
      <c r="EU76" s="138"/>
      <c r="EV76" s="138"/>
      <c r="EW76" s="138"/>
      <c r="EX76" s="138"/>
      <c r="EY76" s="138"/>
      <c r="EZ76" s="138"/>
      <c r="FA76" s="138"/>
      <c r="FB76" s="138"/>
      <c r="FC76" s="138"/>
      <c r="FD76" s="138"/>
      <c r="FE76" s="139"/>
    </row>
    <row r="77" spans="1:169" s="17" customFormat="1" x14ac:dyDescent="0.25">
      <c r="A77" s="20"/>
      <c r="B77" s="130" t="s">
        <v>47</v>
      </c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1"/>
      <c r="W77" s="21"/>
      <c r="X77" s="132" t="s">
        <v>104</v>
      </c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3"/>
      <c r="AS77" s="22"/>
      <c r="AT77" s="132" t="s">
        <v>104</v>
      </c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3"/>
      <c r="BQ77" s="87">
        <f>SUM(BQ59:CU76)</f>
        <v>272.86055700000003</v>
      </c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>
        <f>SUM(CV59:DZ76)</f>
        <v>281.57924999999994</v>
      </c>
      <c r="CW77" s="87"/>
      <c r="CX77" s="87"/>
      <c r="CY77" s="87"/>
      <c r="CZ77" s="87"/>
      <c r="DA77" s="87"/>
      <c r="DB77" s="87"/>
      <c r="DC77" s="87"/>
      <c r="DD77" s="87"/>
      <c r="DE77" s="87"/>
      <c r="DF77" s="87"/>
      <c r="DG77" s="87"/>
      <c r="DH77" s="87"/>
      <c r="DI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79" t="s">
        <v>104</v>
      </c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79"/>
      <c r="FE77" s="7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</row>
    <row r="81" spans="1:164" s="41" customFormat="1" ht="97.5" customHeight="1" x14ac:dyDescent="0.25">
      <c r="A81" s="92" t="s">
        <v>49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93"/>
      <c r="DA81" s="93"/>
      <c r="DB81" s="93"/>
      <c r="DC81" s="93"/>
      <c r="DD81" s="93"/>
      <c r="DE81" s="93"/>
      <c r="DF81" s="93"/>
      <c r="DG81" s="93"/>
      <c r="DH81" s="93"/>
      <c r="DI81" s="93"/>
      <c r="DJ81" s="93"/>
      <c r="DK81" s="93"/>
      <c r="DL81" s="93"/>
      <c r="DM81" s="93"/>
      <c r="DN81" s="93"/>
      <c r="DO81" s="93"/>
      <c r="DP81" s="93"/>
      <c r="DQ81" s="93"/>
      <c r="DR81" s="93"/>
      <c r="DS81" s="93"/>
      <c r="DT81" s="93"/>
      <c r="DU81" s="93"/>
      <c r="DV81" s="93"/>
      <c r="DW81" s="93"/>
      <c r="DX81" s="93"/>
      <c r="DY81" s="93"/>
      <c r="DZ81" s="93"/>
      <c r="EA81" s="93"/>
      <c r="EB81" s="93"/>
      <c r="EC81" s="93"/>
      <c r="ED81" s="93"/>
      <c r="EE81" s="93"/>
      <c r="EF81" s="93"/>
      <c r="EG81" s="93"/>
      <c r="EH81" s="93"/>
      <c r="EI81" s="93"/>
      <c r="EJ81" s="93"/>
      <c r="EK81" s="93"/>
      <c r="EL81" s="93"/>
      <c r="EM81" s="93"/>
      <c r="EN81" s="93"/>
      <c r="EO81" s="93"/>
      <c r="EP81" s="93"/>
      <c r="EQ81" s="93"/>
      <c r="ER81" s="93"/>
      <c r="ES81" s="93"/>
      <c r="ET81" s="93"/>
      <c r="EU81" s="93"/>
      <c r="EV81" s="93"/>
      <c r="EW81" s="93"/>
      <c r="EX81" s="93"/>
      <c r="EY81" s="93"/>
      <c r="EZ81" s="93"/>
      <c r="FA81" s="93"/>
      <c r="FB81" s="93"/>
      <c r="FC81" s="93"/>
      <c r="FD81" s="93"/>
      <c r="FE81" s="93"/>
      <c r="FF81" s="93"/>
      <c r="FG81" s="93"/>
      <c r="FH81" s="93"/>
    </row>
    <row r="82" spans="1:164" s="41" customFormat="1" ht="15.75" x14ac:dyDescent="0.25">
      <c r="DC82" s="58"/>
    </row>
    <row r="83" spans="1:164" s="23" customFormat="1" ht="141" customHeight="1" x14ac:dyDescent="0.25">
      <c r="A83" s="140" t="s">
        <v>50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 t="s">
        <v>141</v>
      </c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 t="s">
        <v>142</v>
      </c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 t="s">
        <v>143</v>
      </c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 t="s">
        <v>51</v>
      </c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 t="s">
        <v>52</v>
      </c>
      <c r="CL83" s="140"/>
      <c r="CM83" s="140"/>
      <c r="CN83" s="140"/>
      <c r="CO83" s="140"/>
      <c r="CP83" s="140"/>
      <c r="CQ83" s="140"/>
      <c r="CR83" s="140"/>
      <c r="CS83" s="140"/>
      <c r="CT83" s="140"/>
      <c r="CU83" s="140"/>
      <c r="CV83" s="140"/>
      <c r="CW83" s="140"/>
      <c r="CX83" s="140"/>
      <c r="CY83" s="140"/>
      <c r="CZ83" s="140" t="s">
        <v>53</v>
      </c>
      <c r="DA83" s="140"/>
      <c r="DB83" s="140"/>
      <c r="DC83" s="140"/>
      <c r="DD83" s="140"/>
      <c r="DE83" s="140"/>
      <c r="DF83" s="140"/>
      <c r="DG83" s="140"/>
      <c r="DH83" s="140"/>
      <c r="DI83" s="140"/>
      <c r="DJ83" s="140"/>
      <c r="DK83" s="140"/>
      <c r="DL83" s="140"/>
      <c r="DM83" s="140"/>
      <c r="DN83" s="140"/>
      <c r="DO83" s="140"/>
      <c r="DP83" s="140"/>
      <c r="DQ83" s="140"/>
      <c r="DR83" s="140"/>
      <c r="DS83" s="140"/>
      <c r="DT83" s="140"/>
      <c r="DU83" s="140"/>
      <c r="DV83" s="140"/>
      <c r="DW83" s="140"/>
      <c r="DX83" s="140"/>
      <c r="DY83" s="140" t="s">
        <v>54</v>
      </c>
      <c r="DZ83" s="140"/>
      <c r="EA83" s="140"/>
      <c r="EB83" s="140"/>
      <c r="EC83" s="140"/>
      <c r="ED83" s="140"/>
      <c r="EE83" s="140"/>
      <c r="EF83" s="140"/>
      <c r="EG83" s="140"/>
      <c r="EH83" s="140"/>
      <c r="EI83" s="140"/>
      <c r="EJ83" s="140"/>
      <c r="EK83" s="140"/>
      <c r="EL83" s="140"/>
      <c r="EM83" s="140"/>
      <c r="EN83" s="140"/>
      <c r="EO83" s="140"/>
      <c r="EP83" s="140"/>
      <c r="EQ83" s="140"/>
      <c r="ER83" s="140"/>
      <c r="ES83" s="140"/>
      <c r="ET83" s="140"/>
      <c r="EU83" s="140"/>
      <c r="EV83" s="140"/>
      <c r="EW83" s="140"/>
      <c r="EX83" s="140"/>
      <c r="EY83" s="140"/>
      <c r="EZ83" s="140"/>
      <c r="FA83" s="140"/>
      <c r="FB83" s="140"/>
      <c r="FC83" s="140"/>
      <c r="FD83" s="140"/>
      <c r="FE83" s="140"/>
      <c r="FF83" s="140"/>
      <c r="FG83" s="140"/>
      <c r="FH83" s="140"/>
    </row>
    <row r="84" spans="1:164" s="23" customFormat="1" ht="12" customHeight="1" x14ac:dyDescent="0.25">
      <c r="A84" s="146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147"/>
      <c r="BT84" s="147"/>
      <c r="BU84" s="147"/>
      <c r="BV84" s="147"/>
      <c r="BW84" s="147"/>
      <c r="BX84" s="147"/>
      <c r="BY84" s="147"/>
      <c r="BZ84" s="147"/>
      <c r="CA84" s="147"/>
      <c r="CB84" s="147"/>
      <c r="CC84" s="147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47"/>
      <c r="CQ84" s="147"/>
      <c r="CR84" s="147"/>
      <c r="CS84" s="147"/>
      <c r="CT84" s="147"/>
      <c r="CU84" s="147"/>
      <c r="CV84" s="147"/>
      <c r="CW84" s="147"/>
      <c r="CX84" s="147"/>
      <c r="CY84" s="147"/>
      <c r="CZ84" s="141"/>
      <c r="DA84" s="141"/>
      <c r="DB84" s="141"/>
      <c r="DC84" s="141"/>
      <c r="DD84" s="141"/>
      <c r="DE84" s="141"/>
      <c r="DF84" s="141"/>
      <c r="DG84" s="141"/>
      <c r="DH84" s="141"/>
      <c r="DI84" s="141"/>
      <c r="DJ84" s="141"/>
      <c r="DK84" s="141"/>
      <c r="DL84" s="141"/>
      <c r="DM84" s="141"/>
      <c r="DN84" s="141"/>
      <c r="DO84" s="141"/>
      <c r="DP84" s="141"/>
      <c r="DQ84" s="141"/>
      <c r="DR84" s="141"/>
      <c r="DS84" s="141"/>
      <c r="DT84" s="141"/>
      <c r="DU84" s="141"/>
      <c r="DV84" s="141"/>
      <c r="DW84" s="141"/>
      <c r="DX84" s="141"/>
      <c r="DY84" s="142" t="s">
        <v>55</v>
      </c>
      <c r="DZ84" s="143"/>
      <c r="EA84" s="143"/>
      <c r="EB84" s="143"/>
      <c r="EC84" s="143"/>
      <c r="ED84" s="143"/>
      <c r="EE84" s="143"/>
      <c r="EF84" s="143"/>
      <c r="EG84" s="143"/>
      <c r="EH84" s="143"/>
      <c r="EI84" s="143"/>
      <c r="EJ84" s="144"/>
      <c r="EK84" s="142" t="s">
        <v>56</v>
      </c>
      <c r="EL84" s="143"/>
      <c r="EM84" s="143"/>
      <c r="EN84" s="143"/>
      <c r="EO84" s="143"/>
      <c r="EP84" s="143"/>
      <c r="EQ84" s="143"/>
      <c r="ER84" s="143"/>
      <c r="ES84" s="143"/>
      <c r="ET84" s="143"/>
      <c r="EU84" s="143"/>
      <c r="EV84" s="144"/>
      <c r="EW84" s="142" t="s">
        <v>57</v>
      </c>
      <c r="EX84" s="143"/>
      <c r="EY84" s="143"/>
      <c r="EZ84" s="143"/>
      <c r="FA84" s="143"/>
      <c r="FB84" s="143"/>
      <c r="FC84" s="143"/>
      <c r="FD84" s="143"/>
      <c r="FE84" s="143"/>
      <c r="FF84" s="143"/>
      <c r="FG84" s="143"/>
      <c r="FH84" s="144"/>
    </row>
    <row r="85" spans="1:164" s="24" customFormat="1" ht="12.75" x14ac:dyDescent="0.25">
      <c r="A85" s="145">
        <v>1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>
        <v>2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>
        <v>3</v>
      </c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>
        <v>4</v>
      </c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>
        <v>5</v>
      </c>
      <c r="BU85" s="145"/>
      <c r="BV85" s="145"/>
      <c r="BW85" s="145"/>
      <c r="BX85" s="145"/>
      <c r="BY85" s="145"/>
      <c r="BZ85" s="145"/>
      <c r="CA85" s="145"/>
      <c r="CB85" s="145"/>
      <c r="CC85" s="145"/>
      <c r="CD85" s="145"/>
      <c r="CE85" s="145"/>
      <c r="CF85" s="145"/>
      <c r="CG85" s="145"/>
      <c r="CH85" s="145"/>
      <c r="CI85" s="145"/>
      <c r="CJ85" s="145"/>
      <c r="CK85" s="145">
        <v>6</v>
      </c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>
        <v>7</v>
      </c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5"/>
      <c r="DR85" s="145"/>
      <c r="DS85" s="145"/>
      <c r="DT85" s="145"/>
      <c r="DU85" s="145"/>
      <c r="DV85" s="145"/>
      <c r="DW85" s="145"/>
      <c r="DX85" s="145"/>
      <c r="DY85" s="148">
        <v>8</v>
      </c>
      <c r="DZ85" s="149"/>
      <c r="EA85" s="149"/>
      <c r="EB85" s="149"/>
      <c r="EC85" s="149"/>
      <c r="ED85" s="149"/>
      <c r="EE85" s="149"/>
      <c r="EF85" s="149"/>
      <c r="EG85" s="149"/>
      <c r="EH85" s="149"/>
      <c r="EI85" s="149"/>
      <c r="EJ85" s="150"/>
      <c r="EK85" s="148">
        <v>9</v>
      </c>
      <c r="EL85" s="149"/>
      <c r="EM85" s="149"/>
      <c r="EN85" s="149"/>
      <c r="EO85" s="149"/>
      <c r="EP85" s="149"/>
      <c r="EQ85" s="149"/>
      <c r="ER85" s="149"/>
      <c r="ES85" s="149"/>
      <c r="ET85" s="149"/>
      <c r="EU85" s="149"/>
      <c r="EV85" s="150"/>
      <c r="EW85" s="148">
        <v>10</v>
      </c>
      <c r="EX85" s="149"/>
      <c r="EY85" s="149"/>
      <c r="EZ85" s="149"/>
      <c r="FA85" s="149"/>
      <c r="FB85" s="149"/>
      <c r="FC85" s="149"/>
      <c r="FD85" s="149"/>
      <c r="FE85" s="149"/>
      <c r="FF85" s="149"/>
      <c r="FG85" s="149"/>
      <c r="FH85" s="150"/>
    </row>
    <row r="86" spans="1:164" s="23" customFormat="1" ht="27" customHeight="1" x14ac:dyDescent="0.2">
      <c r="A86" s="151" t="s">
        <v>106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3"/>
      <c r="R86" s="157" t="s">
        <v>84</v>
      </c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47">
        <v>80</v>
      </c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>
        <v>25</v>
      </c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147"/>
      <c r="BT86" s="147"/>
      <c r="BU86" s="147"/>
      <c r="BV86" s="147"/>
      <c r="BW86" s="147"/>
      <c r="BX86" s="147"/>
      <c r="BY86" s="147"/>
      <c r="BZ86" s="147"/>
      <c r="CA86" s="147"/>
      <c r="CB86" s="147"/>
      <c r="CC86" s="147"/>
      <c r="CD86" s="147"/>
      <c r="CE86" s="147"/>
      <c r="CF86" s="147"/>
      <c r="CG86" s="147"/>
      <c r="CH86" s="147"/>
      <c r="CI86" s="147"/>
      <c r="CJ86" s="147"/>
      <c r="CK86" s="147">
        <f t="shared" ref="CK86:CK93" si="0">AL86-BC86</f>
        <v>55</v>
      </c>
      <c r="CL86" s="147"/>
      <c r="CM86" s="147"/>
      <c r="CN86" s="147"/>
      <c r="CO86" s="147"/>
      <c r="CP86" s="147"/>
      <c r="CQ86" s="147"/>
      <c r="CR86" s="147"/>
      <c r="CS86" s="147"/>
      <c r="CT86" s="147"/>
      <c r="CU86" s="147"/>
      <c r="CV86" s="147"/>
      <c r="CW86" s="147"/>
      <c r="CX86" s="147"/>
      <c r="CY86" s="147"/>
      <c r="CZ86" s="147"/>
      <c r="DA86" s="147"/>
      <c r="DB86" s="147"/>
      <c r="DC86" s="147"/>
      <c r="DD86" s="147"/>
      <c r="DE86" s="147"/>
      <c r="DF86" s="147"/>
      <c r="DG86" s="147"/>
      <c r="DH86" s="147"/>
      <c r="DI86" s="147"/>
      <c r="DJ86" s="147"/>
      <c r="DK86" s="147"/>
      <c r="DL86" s="147"/>
      <c r="DM86" s="147"/>
      <c r="DN86" s="147"/>
      <c r="DO86" s="147"/>
      <c r="DP86" s="147"/>
      <c r="DQ86" s="147"/>
      <c r="DR86" s="147"/>
      <c r="DS86" s="147"/>
      <c r="DT86" s="147"/>
      <c r="DU86" s="147"/>
      <c r="DV86" s="147"/>
      <c r="DW86" s="147"/>
      <c r="DX86" s="147"/>
      <c r="DY86" s="158"/>
      <c r="DZ86" s="159"/>
      <c r="EA86" s="159"/>
      <c r="EB86" s="159"/>
      <c r="EC86" s="159"/>
      <c r="ED86" s="159"/>
      <c r="EE86" s="159"/>
      <c r="EF86" s="159"/>
      <c r="EG86" s="159"/>
      <c r="EH86" s="159"/>
      <c r="EI86" s="159"/>
      <c r="EJ86" s="160"/>
      <c r="EK86" s="158"/>
      <c r="EL86" s="159"/>
      <c r="EM86" s="159"/>
      <c r="EN86" s="159"/>
      <c r="EO86" s="159"/>
      <c r="EP86" s="159"/>
      <c r="EQ86" s="159"/>
      <c r="ER86" s="159"/>
      <c r="ES86" s="159"/>
      <c r="ET86" s="159"/>
      <c r="EU86" s="159"/>
      <c r="EV86" s="160"/>
      <c r="EW86" s="161"/>
      <c r="EX86" s="162"/>
      <c r="EY86" s="162"/>
      <c r="EZ86" s="162"/>
      <c r="FA86" s="162"/>
      <c r="FB86" s="162"/>
      <c r="FC86" s="162"/>
      <c r="FD86" s="162"/>
      <c r="FE86" s="162"/>
      <c r="FF86" s="162"/>
      <c r="FG86" s="162"/>
      <c r="FH86" s="163"/>
    </row>
    <row r="87" spans="1:164" s="23" customFormat="1" ht="27" customHeight="1" x14ac:dyDescent="0.2">
      <c r="A87" s="154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 t="s">
        <v>105</v>
      </c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47">
        <v>9</v>
      </c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>
        <v>2.4</v>
      </c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147"/>
      <c r="BT87" s="147"/>
      <c r="BU87" s="147"/>
      <c r="BV87" s="147"/>
      <c r="BW87" s="147"/>
      <c r="BX87" s="147"/>
      <c r="BY87" s="147"/>
      <c r="BZ87" s="147"/>
      <c r="CA87" s="147"/>
      <c r="CB87" s="147"/>
      <c r="CC87" s="147"/>
      <c r="CD87" s="147"/>
      <c r="CE87" s="147"/>
      <c r="CF87" s="147"/>
      <c r="CG87" s="147"/>
      <c r="CH87" s="147"/>
      <c r="CI87" s="147"/>
      <c r="CJ87" s="147"/>
      <c r="CK87" s="147">
        <f t="shared" si="0"/>
        <v>6.6</v>
      </c>
      <c r="CL87" s="147"/>
      <c r="CM87" s="147"/>
      <c r="CN87" s="147"/>
      <c r="CO87" s="147"/>
      <c r="CP87" s="147"/>
      <c r="CQ87" s="147"/>
      <c r="CR87" s="147"/>
      <c r="CS87" s="147"/>
      <c r="CT87" s="147"/>
      <c r="CU87" s="147"/>
      <c r="CV87" s="147"/>
      <c r="CW87" s="147"/>
      <c r="CX87" s="147"/>
      <c r="CY87" s="147"/>
      <c r="CZ87" s="147"/>
      <c r="DA87" s="147"/>
      <c r="DB87" s="147"/>
      <c r="DC87" s="147"/>
      <c r="DD87" s="147"/>
      <c r="DE87" s="147"/>
      <c r="DF87" s="147"/>
      <c r="DG87" s="147"/>
      <c r="DH87" s="147"/>
      <c r="DI87" s="147"/>
      <c r="DJ87" s="147"/>
      <c r="DK87" s="147"/>
      <c r="DL87" s="147"/>
      <c r="DM87" s="147"/>
      <c r="DN87" s="147"/>
      <c r="DO87" s="147"/>
      <c r="DP87" s="147"/>
      <c r="DQ87" s="147"/>
      <c r="DR87" s="147"/>
      <c r="DS87" s="147"/>
      <c r="DT87" s="147"/>
      <c r="DU87" s="147"/>
      <c r="DV87" s="147"/>
      <c r="DW87" s="147"/>
      <c r="DX87" s="147"/>
      <c r="DY87" s="158"/>
      <c r="DZ87" s="159"/>
      <c r="EA87" s="159"/>
      <c r="EB87" s="159"/>
      <c r="EC87" s="159"/>
      <c r="ED87" s="159"/>
      <c r="EE87" s="159"/>
      <c r="EF87" s="159"/>
      <c r="EG87" s="159"/>
      <c r="EH87" s="159"/>
      <c r="EI87" s="159"/>
      <c r="EJ87" s="160"/>
      <c r="EK87" s="158"/>
      <c r="EL87" s="159"/>
      <c r="EM87" s="159"/>
      <c r="EN87" s="159"/>
      <c r="EO87" s="159"/>
      <c r="EP87" s="159"/>
      <c r="EQ87" s="159"/>
      <c r="ER87" s="159"/>
      <c r="ES87" s="159"/>
      <c r="ET87" s="159"/>
      <c r="EU87" s="159"/>
      <c r="EV87" s="160"/>
      <c r="EW87" s="161"/>
      <c r="EX87" s="162"/>
      <c r="EY87" s="162"/>
      <c r="EZ87" s="162"/>
      <c r="FA87" s="162"/>
      <c r="FB87" s="162"/>
      <c r="FC87" s="162"/>
      <c r="FD87" s="162"/>
      <c r="FE87" s="162"/>
      <c r="FF87" s="162"/>
      <c r="FG87" s="162"/>
      <c r="FH87" s="163"/>
    </row>
    <row r="88" spans="1:164" s="23" customFormat="1" ht="24" customHeight="1" x14ac:dyDescent="0.25">
      <c r="A88" s="151" t="s">
        <v>113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3"/>
      <c r="R88" s="164" t="s">
        <v>107</v>
      </c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47">
        <v>5</v>
      </c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>
        <v>0.9</v>
      </c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>
        <f t="shared" si="0"/>
        <v>4.0999999999999996</v>
      </c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147"/>
      <c r="DD88" s="147"/>
      <c r="DE88" s="147"/>
      <c r="DF88" s="147"/>
      <c r="DG88" s="147"/>
      <c r="DH88" s="147"/>
      <c r="DI88" s="147"/>
      <c r="DJ88" s="147"/>
      <c r="DK88" s="147"/>
      <c r="DL88" s="147"/>
      <c r="DM88" s="147"/>
      <c r="DN88" s="147"/>
      <c r="DO88" s="147"/>
      <c r="DP88" s="147"/>
      <c r="DQ88" s="147"/>
      <c r="DR88" s="147"/>
      <c r="DS88" s="147"/>
      <c r="DT88" s="147"/>
      <c r="DU88" s="147"/>
      <c r="DV88" s="147"/>
      <c r="DW88" s="147"/>
      <c r="DX88" s="147"/>
      <c r="DY88" s="158"/>
      <c r="DZ88" s="159"/>
      <c r="EA88" s="159"/>
      <c r="EB88" s="159"/>
      <c r="EC88" s="159"/>
      <c r="ED88" s="159"/>
      <c r="EE88" s="159"/>
      <c r="EF88" s="159"/>
      <c r="EG88" s="159"/>
      <c r="EH88" s="159"/>
      <c r="EI88" s="159"/>
      <c r="EJ88" s="160"/>
      <c r="EK88" s="158"/>
      <c r="EL88" s="159"/>
      <c r="EM88" s="159"/>
      <c r="EN88" s="159"/>
      <c r="EO88" s="159"/>
      <c r="EP88" s="159"/>
      <c r="EQ88" s="159"/>
      <c r="ER88" s="159"/>
      <c r="ES88" s="159"/>
      <c r="ET88" s="159"/>
      <c r="EU88" s="159"/>
      <c r="EV88" s="160"/>
      <c r="EW88" s="161"/>
      <c r="EX88" s="162"/>
      <c r="EY88" s="162"/>
      <c r="EZ88" s="162"/>
      <c r="FA88" s="162"/>
      <c r="FB88" s="162"/>
      <c r="FC88" s="162"/>
      <c r="FD88" s="162"/>
      <c r="FE88" s="162"/>
      <c r="FF88" s="162"/>
      <c r="FG88" s="162"/>
      <c r="FH88" s="163"/>
    </row>
    <row r="89" spans="1:164" s="23" customFormat="1" ht="24" customHeight="1" x14ac:dyDescent="0.25">
      <c r="A89" s="165"/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7"/>
      <c r="R89" s="164" t="s">
        <v>108</v>
      </c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47">
        <v>40</v>
      </c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>
        <v>1.1000000000000001</v>
      </c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147"/>
      <c r="BT89" s="147"/>
      <c r="BU89" s="147"/>
      <c r="BV89" s="147"/>
      <c r="BW89" s="147"/>
      <c r="BX89" s="147"/>
      <c r="BY89" s="147"/>
      <c r="BZ89" s="147"/>
      <c r="CA89" s="147"/>
      <c r="CB89" s="147"/>
      <c r="CC89" s="147"/>
      <c r="CD89" s="147"/>
      <c r="CE89" s="147"/>
      <c r="CF89" s="147"/>
      <c r="CG89" s="147"/>
      <c r="CH89" s="147"/>
      <c r="CI89" s="147"/>
      <c r="CJ89" s="147"/>
      <c r="CK89" s="147">
        <f t="shared" si="0"/>
        <v>38.9</v>
      </c>
      <c r="CL89" s="147"/>
      <c r="CM89" s="147"/>
      <c r="CN89" s="147"/>
      <c r="CO89" s="147"/>
      <c r="CP89" s="147"/>
      <c r="CQ89" s="147"/>
      <c r="CR89" s="147"/>
      <c r="CS89" s="147"/>
      <c r="CT89" s="147"/>
      <c r="CU89" s="147"/>
      <c r="CV89" s="147"/>
      <c r="CW89" s="147"/>
      <c r="CX89" s="147"/>
      <c r="CY89" s="147"/>
      <c r="CZ89" s="147"/>
      <c r="DA89" s="147"/>
      <c r="DB89" s="147"/>
      <c r="DC89" s="147"/>
      <c r="DD89" s="147"/>
      <c r="DE89" s="147"/>
      <c r="DF89" s="147"/>
      <c r="DG89" s="147"/>
      <c r="DH89" s="147"/>
      <c r="DI89" s="147"/>
      <c r="DJ89" s="147"/>
      <c r="DK89" s="147"/>
      <c r="DL89" s="147"/>
      <c r="DM89" s="147"/>
      <c r="DN89" s="147"/>
      <c r="DO89" s="147"/>
      <c r="DP89" s="147"/>
      <c r="DQ89" s="147"/>
      <c r="DR89" s="147"/>
      <c r="DS89" s="147"/>
      <c r="DT89" s="147"/>
      <c r="DU89" s="147"/>
      <c r="DV89" s="147"/>
      <c r="DW89" s="147"/>
      <c r="DX89" s="147"/>
      <c r="DY89" s="158"/>
      <c r="DZ89" s="159"/>
      <c r="EA89" s="159"/>
      <c r="EB89" s="159"/>
      <c r="EC89" s="159"/>
      <c r="ED89" s="159"/>
      <c r="EE89" s="159"/>
      <c r="EF89" s="159"/>
      <c r="EG89" s="159"/>
      <c r="EH89" s="159"/>
      <c r="EI89" s="159"/>
      <c r="EJ89" s="160"/>
      <c r="EK89" s="158"/>
      <c r="EL89" s="159"/>
      <c r="EM89" s="159"/>
      <c r="EN89" s="159"/>
      <c r="EO89" s="159"/>
      <c r="EP89" s="159"/>
      <c r="EQ89" s="159"/>
      <c r="ER89" s="159"/>
      <c r="ES89" s="159"/>
      <c r="ET89" s="159"/>
      <c r="EU89" s="159"/>
      <c r="EV89" s="160"/>
      <c r="EW89" s="161"/>
      <c r="EX89" s="162"/>
      <c r="EY89" s="162"/>
      <c r="EZ89" s="162"/>
      <c r="FA89" s="162"/>
      <c r="FB89" s="162"/>
      <c r="FC89" s="162"/>
      <c r="FD89" s="162"/>
      <c r="FE89" s="162"/>
      <c r="FF89" s="162"/>
      <c r="FG89" s="162"/>
      <c r="FH89" s="163"/>
    </row>
    <row r="90" spans="1:164" s="23" customFormat="1" ht="24" customHeight="1" x14ac:dyDescent="0.25">
      <c r="A90" s="165"/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7"/>
      <c r="R90" s="164" t="s">
        <v>109</v>
      </c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47">
        <v>4.8</v>
      </c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>
        <v>0.6</v>
      </c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>
        <f t="shared" si="0"/>
        <v>4.2</v>
      </c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58"/>
      <c r="DZ90" s="159"/>
      <c r="EA90" s="159"/>
      <c r="EB90" s="159"/>
      <c r="EC90" s="159"/>
      <c r="ED90" s="159"/>
      <c r="EE90" s="159"/>
      <c r="EF90" s="159"/>
      <c r="EG90" s="159"/>
      <c r="EH90" s="159"/>
      <c r="EI90" s="159"/>
      <c r="EJ90" s="160"/>
      <c r="EK90" s="158"/>
      <c r="EL90" s="159"/>
      <c r="EM90" s="159"/>
      <c r="EN90" s="159"/>
      <c r="EO90" s="159"/>
      <c r="EP90" s="159"/>
      <c r="EQ90" s="159"/>
      <c r="ER90" s="159"/>
      <c r="ES90" s="159"/>
      <c r="ET90" s="159"/>
      <c r="EU90" s="159"/>
      <c r="EV90" s="160"/>
      <c r="EW90" s="161"/>
      <c r="EX90" s="162"/>
      <c r="EY90" s="162"/>
      <c r="EZ90" s="162"/>
      <c r="FA90" s="162"/>
      <c r="FB90" s="162"/>
      <c r="FC90" s="162"/>
      <c r="FD90" s="162"/>
      <c r="FE90" s="162"/>
      <c r="FF90" s="162"/>
      <c r="FG90" s="162"/>
      <c r="FH90" s="163"/>
    </row>
    <row r="91" spans="1:164" s="23" customFormat="1" ht="24" customHeight="1" x14ac:dyDescent="0.25">
      <c r="A91" s="165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7"/>
      <c r="R91" s="164" t="s">
        <v>110</v>
      </c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47">
        <v>15</v>
      </c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>
        <v>0</v>
      </c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147"/>
      <c r="BT91" s="147"/>
      <c r="BU91" s="147"/>
      <c r="BV91" s="147"/>
      <c r="BW91" s="147"/>
      <c r="BX91" s="147"/>
      <c r="BY91" s="147"/>
      <c r="BZ91" s="147"/>
      <c r="CA91" s="147"/>
      <c r="CB91" s="147"/>
      <c r="CC91" s="147"/>
      <c r="CD91" s="147"/>
      <c r="CE91" s="147"/>
      <c r="CF91" s="147"/>
      <c r="CG91" s="147"/>
      <c r="CH91" s="147"/>
      <c r="CI91" s="147"/>
      <c r="CJ91" s="147"/>
      <c r="CK91" s="147">
        <f t="shared" si="0"/>
        <v>15</v>
      </c>
      <c r="CL91" s="147"/>
      <c r="CM91" s="147"/>
      <c r="CN91" s="147"/>
      <c r="CO91" s="147"/>
      <c r="CP91" s="147"/>
      <c r="CQ91" s="147"/>
      <c r="CR91" s="147"/>
      <c r="CS91" s="147"/>
      <c r="CT91" s="147"/>
      <c r="CU91" s="147"/>
      <c r="CV91" s="147"/>
      <c r="CW91" s="147"/>
      <c r="CX91" s="147"/>
      <c r="CY91" s="147"/>
      <c r="CZ91" s="147"/>
      <c r="DA91" s="147"/>
      <c r="DB91" s="147"/>
      <c r="DC91" s="147"/>
      <c r="DD91" s="147"/>
      <c r="DE91" s="147"/>
      <c r="DF91" s="147"/>
      <c r="DG91" s="147"/>
      <c r="DH91" s="147"/>
      <c r="DI91" s="147"/>
      <c r="DJ91" s="147"/>
      <c r="DK91" s="147"/>
      <c r="DL91" s="147"/>
      <c r="DM91" s="147"/>
      <c r="DN91" s="147"/>
      <c r="DO91" s="147"/>
      <c r="DP91" s="147"/>
      <c r="DQ91" s="147"/>
      <c r="DR91" s="147"/>
      <c r="DS91" s="147"/>
      <c r="DT91" s="147"/>
      <c r="DU91" s="147"/>
      <c r="DV91" s="147"/>
      <c r="DW91" s="147"/>
      <c r="DX91" s="147"/>
      <c r="DY91" s="158"/>
      <c r="DZ91" s="159"/>
      <c r="EA91" s="159"/>
      <c r="EB91" s="159"/>
      <c r="EC91" s="159"/>
      <c r="ED91" s="159"/>
      <c r="EE91" s="159"/>
      <c r="EF91" s="159"/>
      <c r="EG91" s="159"/>
      <c r="EH91" s="159"/>
      <c r="EI91" s="159"/>
      <c r="EJ91" s="160"/>
      <c r="EK91" s="158"/>
      <c r="EL91" s="159"/>
      <c r="EM91" s="159"/>
      <c r="EN91" s="159"/>
      <c r="EO91" s="159"/>
      <c r="EP91" s="159"/>
      <c r="EQ91" s="159"/>
      <c r="ER91" s="159"/>
      <c r="ES91" s="159"/>
      <c r="ET91" s="159"/>
      <c r="EU91" s="159"/>
      <c r="EV91" s="160"/>
      <c r="EW91" s="161"/>
      <c r="EX91" s="162"/>
      <c r="EY91" s="162"/>
      <c r="EZ91" s="162"/>
      <c r="FA91" s="162"/>
      <c r="FB91" s="162"/>
      <c r="FC91" s="162"/>
      <c r="FD91" s="162"/>
      <c r="FE91" s="162"/>
      <c r="FF91" s="162"/>
      <c r="FG91" s="162"/>
      <c r="FH91" s="163"/>
    </row>
    <row r="92" spans="1:164" s="23" customFormat="1" ht="24" customHeight="1" x14ac:dyDescent="0.25">
      <c r="A92" s="165"/>
      <c r="B92" s="166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7"/>
      <c r="R92" s="164" t="s">
        <v>111</v>
      </c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47">
        <v>150</v>
      </c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>
        <v>44.4</v>
      </c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147"/>
      <c r="BT92" s="147"/>
      <c r="BU92" s="147"/>
      <c r="BV92" s="147"/>
      <c r="BW92" s="147"/>
      <c r="BX92" s="147"/>
      <c r="BY92" s="147"/>
      <c r="BZ92" s="147"/>
      <c r="CA92" s="147"/>
      <c r="CB92" s="147"/>
      <c r="CC92" s="147"/>
      <c r="CD92" s="147"/>
      <c r="CE92" s="147"/>
      <c r="CF92" s="147"/>
      <c r="CG92" s="147"/>
      <c r="CH92" s="147"/>
      <c r="CI92" s="147"/>
      <c r="CJ92" s="147"/>
      <c r="CK92" s="147">
        <f t="shared" si="0"/>
        <v>105.6</v>
      </c>
      <c r="CL92" s="147"/>
      <c r="CM92" s="147"/>
      <c r="CN92" s="147"/>
      <c r="CO92" s="147"/>
      <c r="CP92" s="147"/>
      <c r="CQ92" s="147"/>
      <c r="CR92" s="147"/>
      <c r="CS92" s="147"/>
      <c r="CT92" s="147"/>
      <c r="CU92" s="147"/>
      <c r="CV92" s="147"/>
      <c r="CW92" s="147"/>
      <c r="CX92" s="147"/>
      <c r="CY92" s="147"/>
      <c r="CZ92" s="147"/>
      <c r="DA92" s="147"/>
      <c r="DB92" s="147"/>
      <c r="DC92" s="147"/>
      <c r="DD92" s="147"/>
      <c r="DE92" s="147"/>
      <c r="DF92" s="147"/>
      <c r="DG92" s="147"/>
      <c r="DH92" s="147"/>
      <c r="DI92" s="147"/>
      <c r="DJ92" s="147"/>
      <c r="DK92" s="147"/>
      <c r="DL92" s="147"/>
      <c r="DM92" s="147"/>
      <c r="DN92" s="147"/>
      <c r="DO92" s="147"/>
      <c r="DP92" s="147"/>
      <c r="DQ92" s="147"/>
      <c r="DR92" s="147"/>
      <c r="DS92" s="147"/>
      <c r="DT92" s="147"/>
      <c r="DU92" s="147"/>
      <c r="DV92" s="147"/>
      <c r="DW92" s="147"/>
      <c r="DX92" s="147"/>
      <c r="DY92" s="158"/>
      <c r="DZ92" s="159"/>
      <c r="EA92" s="159"/>
      <c r="EB92" s="159"/>
      <c r="EC92" s="159"/>
      <c r="ED92" s="159"/>
      <c r="EE92" s="159"/>
      <c r="EF92" s="159"/>
      <c r="EG92" s="159"/>
      <c r="EH92" s="159"/>
      <c r="EI92" s="159"/>
      <c r="EJ92" s="160"/>
      <c r="EK92" s="158"/>
      <c r="EL92" s="159"/>
      <c r="EM92" s="159"/>
      <c r="EN92" s="159"/>
      <c r="EO92" s="159"/>
      <c r="EP92" s="159"/>
      <c r="EQ92" s="159"/>
      <c r="ER92" s="159"/>
      <c r="ES92" s="159"/>
      <c r="ET92" s="159"/>
      <c r="EU92" s="159"/>
      <c r="EV92" s="160"/>
      <c r="EW92" s="161"/>
      <c r="EX92" s="162"/>
      <c r="EY92" s="162"/>
      <c r="EZ92" s="162"/>
      <c r="FA92" s="162"/>
      <c r="FB92" s="162"/>
      <c r="FC92" s="162"/>
      <c r="FD92" s="162"/>
      <c r="FE92" s="162"/>
      <c r="FF92" s="162"/>
      <c r="FG92" s="162"/>
      <c r="FH92" s="163"/>
    </row>
    <row r="93" spans="1:164" s="23" customFormat="1" ht="18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64" t="s">
        <v>112</v>
      </c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47">
        <v>160</v>
      </c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>
        <v>160</v>
      </c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147"/>
      <c r="CD93" s="147"/>
      <c r="CE93" s="147"/>
      <c r="CF93" s="147"/>
      <c r="CG93" s="147"/>
      <c r="CH93" s="147"/>
      <c r="CI93" s="147"/>
      <c r="CJ93" s="147"/>
      <c r="CK93" s="147">
        <f t="shared" si="0"/>
        <v>0</v>
      </c>
      <c r="CL93" s="147"/>
      <c r="CM93" s="147"/>
      <c r="CN93" s="147"/>
      <c r="CO93" s="147"/>
      <c r="CP93" s="147"/>
      <c r="CQ93" s="147"/>
      <c r="CR93" s="147"/>
      <c r="CS93" s="147"/>
      <c r="CT93" s="147"/>
      <c r="CU93" s="147"/>
      <c r="CV93" s="147"/>
      <c r="CW93" s="147"/>
      <c r="CX93" s="147"/>
      <c r="CY93" s="147"/>
      <c r="CZ93" s="147"/>
      <c r="DA93" s="147"/>
      <c r="DB93" s="147"/>
      <c r="DC93" s="147"/>
      <c r="DD93" s="147"/>
      <c r="DE93" s="147"/>
      <c r="DF93" s="147"/>
      <c r="DG93" s="147"/>
      <c r="DH93" s="147"/>
      <c r="DI93" s="147"/>
      <c r="DJ93" s="147"/>
      <c r="DK93" s="147"/>
      <c r="DL93" s="147"/>
      <c r="DM93" s="147"/>
      <c r="DN93" s="147"/>
      <c r="DO93" s="147"/>
      <c r="DP93" s="147"/>
      <c r="DQ93" s="147"/>
      <c r="DR93" s="147"/>
      <c r="DS93" s="147"/>
      <c r="DT93" s="147"/>
      <c r="DU93" s="147"/>
      <c r="DV93" s="147"/>
      <c r="DW93" s="147"/>
      <c r="DX93" s="147"/>
      <c r="DY93" s="158"/>
      <c r="DZ93" s="159"/>
      <c r="EA93" s="159"/>
      <c r="EB93" s="159"/>
      <c r="EC93" s="159"/>
      <c r="ED93" s="159"/>
      <c r="EE93" s="159"/>
      <c r="EF93" s="159"/>
      <c r="EG93" s="159"/>
      <c r="EH93" s="159"/>
      <c r="EI93" s="159"/>
      <c r="EJ93" s="160"/>
      <c r="EK93" s="158"/>
      <c r="EL93" s="159"/>
      <c r="EM93" s="159"/>
      <c r="EN93" s="159"/>
      <c r="EO93" s="159"/>
      <c r="EP93" s="159"/>
      <c r="EQ93" s="159"/>
      <c r="ER93" s="159"/>
      <c r="ES93" s="159"/>
      <c r="ET93" s="159"/>
      <c r="EU93" s="159"/>
      <c r="EV93" s="160"/>
      <c r="EW93" s="161"/>
      <c r="EX93" s="162"/>
      <c r="EY93" s="162"/>
      <c r="EZ93" s="162"/>
      <c r="FA93" s="162"/>
      <c r="FB93" s="162"/>
      <c r="FC93" s="162"/>
      <c r="FD93" s="162"/>
      <c r="FE93" s="162"/>
      <c r="FF93" s="162"/>
      <c r="FG93" s="162"/>
      <c r="FH93" s="16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</row>
    <row r="97" spans="1:168" s="41" customFormat="1" ht="92.25" customHeight="1" x14ac:dyDescent="0.25">
      <c r="A97" s="92" t="s">
        <v>114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93"/>
      <c r="EV97" s="93"/>
      <c r="EW97" s="93"/>
      <c r="EX97" s="93"/>
      <c r="EY97" s="93"/>
      <c r="EZ97" s="93"/>
      <c r="FA97" s="93"/>
      <c r="FB97" s="93"/>
      <c r="FC97" s="93"/>
      <c r="FD97" s="93"/>
      <c r="FE97" s="93"/>
      <c r="FF97" s="93"/>
      <c r="FG97" s="93"/>
    </row>
    <row r="98" spans="1:168" s="8" customFormat="1" ht="15.75" x14ac:dyDescent="0.25">
      <c r="AW98" s="62" t="s">
        <v>4</v>
      </c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53"/>
      <c r="EG98" s="53"/>
      <c r="EH98" s="53"/>
      <c r="EI98" s="53"/>
      <c r="EJ98" s="47"/>
      <c r="EK98" s="47"/>
      <c r="EL98" s="47"/>
      <c r="EM98" s="47"/>
    </row>
    <row r="99" spans="1:168" s="8" customFormat="1" ht="15.75" x14ac:dyDescent="0.25">
      <c r="AR99" s="18"/>
      <c r="AS99" s="5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63" t="s">
        <v>96</v>
      </c>
      <c r="BI99" s="63"/>
      <c r="BJ99" s="63"/>
      <c r="BK99" s="63"/>
      <c r="BL99" s="63"/>
      <c r="BM99" s="63"/>
      <c r="BN99" s="63"/>
      <c r="BO99" s="63"/>
      <c r="BP99" s="63"/>
      <c r="BQ99" s="63"/>
      <c r="BR99" s="64" t="s">
        <v>144</v>
      </c>
      <c r="BS99" s="64"/>
      <c r="BT99" s="64"/>
      <c r="BU99" s="64"/>
      <c r="BV99" s="64"/>
      <c r="BW99" s="64"/>
      <c r="BX99" s="64"/>
      <c r="BY99" s="64"/>
      <c r="BZ99" s="64"/>
      <c r="CA99" s="64"/>
      <c r="CB99" s="64"/>
      <c r="CC99" s="64"/>
      <c r="CD99" s="64"/>
      <c r="CE99" s="64"/>
      <c r="CF99" s="64"/>
      <c r="CG99" s="64"/>
      <c r="CH99" s="64"/>
      <c r="CI99" s="64"/>
      <c r="CJ99" s="102" t="s">
        <v>138</v>
      </c>
      <c r="CK99" s="102"/>
      <c r="CL99" s="102"/>
      <c r="CM99" s="102"/>
      <c r="CN99" s="102"/>
      <c r="CO99" s="102"/>
      <c r="CP99" s="102"/>
      <c r="CQ99" s="102"/>
      <c r="CR99" s="102"/>
      <c r="CS99" s="102"/>
      <c r="CT99" s="102"/>
      <c r="CU99" s="102"/>
      <c r="CV99" s="102"/>
      <c r="CW99" s="102"/>
      <c r="CX99" s="102"/>
      <c r="CY99" s="102"/>
      <c r="DC99" s="10"/>
    </row>
    <row r="100" spans="1:168" s="47" customFormat="1" ht="15.75" x14ac:dyDescent="0.25">
      <c r="D100" s="102" t="s">
        <v>5</v>
      </c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64" t="s">
        <v>145</v>
      </c>
      <c r="U100" s="64"/>
      <c r="V100" s="64"/>
      <c r="W100" s="64"/>
      <c r="X100" s="64"/>
      <c r="Y100" s="64"/>
      <c r="Z100" s="49"/>
      <c r="AA100" s="49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DC100" s="7"/>
    </row>
    <row r="101" spans="1:168" s="41" customFormat="1" ht="15.75" x14ac:dyDescent="0.25">
      <c r="DC101" s="58"/>
    </row>
    <row r="102" spans="1:168" s="25" customFormat="1" ht="82.5" customHeight="1" x14ac:dyDescent="0.25">
      <c r="A102" s="100" t="s">
        <v>59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 t="s">
        <v>60</v>
      </c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 t="s">
        <v>61</v>
      </c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 t="s">
        <v>62</v>
      </c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 t="s">
        <v>63</v>
      </c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 t="s">
        <v>135</v>
      </c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 t="s">
        <v>134</v>
      </c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</row>
    <row r="103" spans="1:168" s="19" customFormat="1" x14ac:dyDescent="0.25">
      <c r="A103" s="112">
        <v>1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>
        <v>2</v>
      </c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>
        <v>3</v>
      </c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>
        <v>4</v>
      </c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>
        <v>5</v>
      </c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>
        <v>6</v>
      </c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>
        <v>7</v>
      </c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112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L103" s="44">
        <f>FK105-FL104</f>
        <v>31.791619666666662</v>
      </c>
    </row>
    <row r="104" spans="1:168" s="19" customFormat="1" ht="21.75" customHeight="1" x14ac:dyDescent="0.25">
      <c r="A104" s="169" t="s">
        <v>84</v>
      </c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1"/>
      <c r="AA104" s="117" t="s">
        <v>115</v>
      </c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9"/>
      <c r="BA104" s="172" t="s">
        <v>88</v>
      </c>
      <c r="BB104" s="172" t="s">
        <v>88</v>
      </c>
      <c r="BC104" s="172" t="s">
        <v>88</v>
      </c>
      <c r="BD104" s="172" t="s">
        <v>88</v>
      </c>
      <c r="BE104" s="172" t="s">
        <v>88</v>
      </c>
      <c r="BF104" s="172" t="s">
        <v>88</v>
      </c>
      <c r="BG104" s="172" t="s">
        <v>88</v>
      </c>
      <c r="BH104" s="172" t="s">
        <v>88</v>
      </c>
      <c r="BI104" s="172" t="s">
        <v>88</v>
      </c>
      <c r="BJ104" s="172" t="s">
        <v>88</v>
      </c>
      <c r="BK104" s="172" t="s">
        <v>88</v>
      </c>
      <c r="BL104" s="172" t="s">
        <v>88</v>
      </c>
      <c r="BM104" s="172" t="s">
        <v>88</v>
      </c>
      <c r="BN104" s="172" t="s">
        <v>88</v>
      </c>
      <c r="BO104" s="172" t="s">
        <v>88</v>
      </c>
      <c r="BP104" s="172" t="s">
        <v>88</v>
      </c>
      <c r="BQ104" s="172" t="s">
        <v>88</v>
      </c>
      <c r="BR104" s="172" t="s">
        <v>88</v>
      </c>
      <c r="BS104" s="172" t="s">
        <v>88</v>
      </c>
      <c r="BT104" s="172" t="s">
        <v>88</v>
      </c>
      <c r="BU104" s="172" t="s">
        <v>88</v>
      </c>
      <c r="BV104" s="172" t="s">
        <v>88</v>
      </c>
      <c r="BW104" s="172" t="s">
        <v>88</v>
      </c>
      <c r="BX104" s="79">
        <v>2</v>
      </c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79"/>
      <c r="CQ104" s="79"/>
      <c r="CR104" s="87">
        <v>8.9740000000000002</v>
      </c>
      <c r="CS104" s="87">
        <v>8.3219999999999992</v>
      </c>
      <c r="CT104" s="87">
        <v>8.3219999999999992</v>
      </c>
      <c r="CU104" s="87">
        <v>8.3219999999999992</v>
      </c>
      <c r="CV104" s="87">
        <v>8.3219999999999992</v>
      </c>
      <c r="CW104" s="87">
        <v>8.3219999999999992</v>
      </c>
      <c r="CX104" s="87">
        <v>8.3219999999999992</v>
      </c>
      <c r="CY104" s="87">
        <v>8.3219999999999992</v>
      </c>
      <c r="CZ104" s="87">
        <v>8.3219999999999992</v>
      </c>
      <c r="DA104" s="87">
        <v>8.3219999999999992</v>
      </c>
      <c r="DB104" s="87">
        <v>8.3219999999999992</v>
      </c>
      <c r="DC104" s="87">
        <v>8.3219999999999992</v>
      </c>
      <c r="DD104" s="87">
        <v>8.3219999999999992</v>
      </c>
      <c r="DE104" s="87">
        <v>8.3219999999999992</v>
      </c>
      <c r="DF104" s="87">
        <v>8.3219999999999992</v>
      </c>
      <c r="DG104" s="87">
        <v>8.3219999999999992</v>
      </c>
      <c r="DH104" s="87">
        <v>8.3219999999999992</v>
      </c>
      <c r="DI104" s="87">
        <v>8.3219999999999992</v>
      </c>
      <c r="DJ104" s="87">
        <v>8.3219999999999992</v>
      </c>
      <c r="DK104" s="87">
        <v>8.3219999999999992</v>
      </c>
      <c r="DL104" s="87">
        <v>8.3219999999999992</v>
      </c>
      <c r="DM104" s="87">
        <v>8.3219999999999992</v>
      </c>
      <c r="DN104" s="71">
        <v>7.9917199999999999</v>
      </c>
      <c r="DO104" s="72">
        <v>6.5537299999999998</v>
      </c>
      <c r="DP104" s="72">
        <v>6.5537299999999998</v>
      </c>
      <c r="DQ104" s="72">
        <v>6.5537299999999998</v>
      </c>
      <c r="DR104" s="72">
        <v>6.5537299999999998</v>
      </c>
      <c r="DS104" s="72">
        <v>6.5537299999999998</v>
      </c>
      <c r="DT104" s="72">
        <v>6.5537299999999998</v>
      </c>
      <c r="DU104" s="72">
        <v>6.5537299999999998</v>
      </c>
      <c r="DV104" s="72">
        <v>6.5537299999999998</v>
      </c>
      <c r="DW104" s="72">
        <v>6.5537299999999998</v>
      </c>
      <c r="DX104" s="72">
        <v>6.5537299999999998</v>
      </c>
      <c r="DY104" s="72">
        <v>6.5537299999999998</v>
      </c>
      <c r="DZ104" s="72">
        <v>6.5537299999999998</v>
      </c>
      <c r="EA104" s="72">
        <v>6.5537299999999998</v>
      </c>
      <c r="EB104" s="72">
        <v>6.5537299999999998</v>
      </c>
      <c r="EC104" s="72">
        <v>6.5537299999999998</v>
      </c>
      <c r="ED104" s="72">
        <v>6.5537299999999998</v>
      </c>
      <c r="EE104" s="72">
        <v>6.5537299999999998</v>
      </c>
      <c r="EF104" s="72">
        <v>6.5537299999999998</v>
      </c>
      <c r="EG104" s="72">
        <v>6.5537299999999998</v>
      </c>
      <c r="EH104" s="72">
        <v>6.5537299999999998</v>
      </c>
      <c r="EI104" s="72">
        <v>6.5537299999999998</v>
      </c>
      <c r="EJ104" s="73">
        <v>6.5537299999999998</v>
      </c>
      <c r="EK104" s="103">
        <f>FK105-DN111</f>
        <v>23.126621666666665</v>
      </c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4"/>
      <c r="EV104" s="104"/>
      <c r="EW104" s="104"/>
      <c r="EX104" s="104"/>
      <c r="EY104" s="104"/>
      <c r="EZ104" s="104"/>
      <c r="FA104" s="104"/>
      <c r="FB104" s="104"/>
      <c r="FC104" s="104"/>
      <c r="FD104" s="104"/>
      <c r="FE104" s="104"/>
      <c r="FF104" s="104"/>
      <c r="FG104" s="105"/>
      <c r="FK104" s="19">
        <v>483.5</v>
      </c>
      <c r="FL104" s="44">
        <f>DN104+DN105+DN106+DN107+DN108</f>
        <v>8.5000470000000004</v>
      </c>
    </row>
    <row r="105" spans="1:168" s="19" customFormat="1" ht="18.75" customHeight="1" x14ac:dyDescent="0.25">
      <c r="A105" s="134"/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6"/>
      <c r="AA105" s="120"/>
      <c r="AB105" s="121"/>
      <c r="AC105" s="121"/>
      <c r="AD105" s="121"/>
      <c r="AE105" s="121"/>
      <c r="AF105" s="121"/>
      <c r="AG105" s="121"/>
      <c r="AH105" s="121"/>
      <c r="AI105" s="121"/>
      <c r="AJ105" s="121"/>
      <c r="AK105" s="121"/>
      <c r="AL105" s="121"/>
      <c r="AM105" s="121"/>
      <c r="AN105" s="121"/>
      <c r="AO105" s="121"/>
      <c r="AP105" s="121"/>
      <c r="AQ105" s="121"/>
      <c r="AR105" s="121"/>
      <c r="AS105" s="121"/>
      <c r="AT105" s="121"/>
      <c r="AU105" s="121"/>
      <c r="AV105" s="121"/>
      <c r="AW105" s="121"/>
      <c r="AX105" s="121"/>
      <c r="AY105" s="121"/>
      <c r="AZ105" s="122"/>
      <c r="BA105" s="172" t="s">
        <v>89</v>
      </c>
      <c r="BB105" s="172" t="s">
        <v>89</v>
      </c>
      <c r="BC105" s="172" t="s">
        <v>89</v>
      </c>
      <c r="BD105" s="172" t="s">
        <v>89</v>
      </c>
      <c r="BE105" s="172" t="s">
        <v>89</v>
      </c>
      <c r="BF105" s="172" t="s">
        <v>89</v>
      </c>
      <c r="BG105" s="172" t="s">
        <v>89</v>
      </c>
      <c r="BH105" s="172" t="s">
        <v>89</v>
      </c>
      <c r="BI105" s="172" t="s">
        <v>89</v>
      </c>
      <c r="BJ105" s="172" t="s">
        <v>89</v>
      </c>
      <c r="BK105" s="172" t="s">
        <v>89</v>
      </c>
      <c r="BL105" s="172" t="s">
        <v>89</v>
      </c>
      <c r="BM105" s="172" t="s">
        <v>89</v>
      </c>
      <c r="BN105" s="172" t="s">
        <v>89</v>
      </c>
      <c r="BO105" s="172" t="s">
        <v>89</v>
      </c>
      <c r="BP105" s="172" t="s">
        <v>89</v>
      </c>
      <c r="BQ105" s="172" t="s">
        <v>89</v>
      </c>
      <c r="BR105" s="172" t="s">
        <v>89</v>
      </c>
      <c r="BS105" s="172" t="s">
        <v>89</v>
      </c>
      <c r="BT105" s="172" t="s">
        <v>89</v>
      </c>
      <c r="BU105" s="172" t="s">
        <v>89</v>
      </c>
      <c r="BV105" s="172" t="s">
        <v>89</v>
      </c>
      <c r="BW105" s="172" t="s">
        <v>89</v>
      </c>
      <c r="BX105" s="79">
        <v>4</v>
      </c>
      <c r="BY105" s="79"/>
      <c r="BZ105" s="79"/>
      <c r="CA105" s="79"/>
      <c r="CB105" s="79"/>
      <c r="CC105" s="79"/>
      <c r="CD105" s="79"/>
      <c r="CE105" s="79"/>
      <c r="CF105" s="79"/>
      <c r="CG105" s="79"/>
      <c r="CH105" s="79"/>
      <c r="CI105" s="79"/>
      <c r="CJ105" s="79"/>
      <c r="CK105" s="79"/>
      <c r="CL105" s="79"/>
      <c r="CM105" s="79"/>
      <c r="CN105" s="79"/>
      <c r="CO105" s="79"/>
      <c r="CP105" s="79"/>
      <c r="CQ105" s="79"/>
      <c r="CR105" s="87">
        <v>0.38500000000000001</v>
      </c>
      <c r="CS105" s="87">
        <v>0.26900000000000002</v>
      </c>
      <c r="CT105" s="87">
        <v>0.26900000000000002</v>
      </c>
      <c r="CU105" s="87">
        <v>0.26900000000000002</v>
      </c>
      <c r="CV105" s="87">
        <v>0.26900000000000002</v>
      </c>
      <c r="CW105" s="87">
        <v>0.26900000000000002</v>
      </c>
      <c r="CX105" s="87">
        <v>0.26900000000000002</v>
      </c>
      <c r="CY105" s="87">
        <v>0.26900000000000002</v>
      </c>
      <c r="CZ105" s="87">
        <v>0.26900000000000002</v>
      </c>
      <c r="DA105" s="87">
        <v>0.26900000000000002</v>
      </c>
      <c r="DB105" s="87">
        <v>0.26900000000000002</v>
      </c>
      <c r="DC105" s="87">
        <v>0.26900000000000002</v>
      </c>
      <c r="DD105" s="87">
        <v>0.26900000000000002</v>
      </c>
      <c r="DE105" s="87">
        <v>0.26900000000000002</v>
      </c>
      <c r="DF105" s="87">
        <v>0.26900000000000002</v>
      </c>
      <c r="DG105" s="87">
        <v>0.26900000000000002</v>
      </c>
      <c r="DH105" s="87">
        <v>0.26900000000000002</v>
      </c>
      <c r="DI105" s="87">
        <v>0.26900000000000002</v>
      </c>
      <c r="DJ105" s="87">
        <v>0.26900000000000002</v>
      </c>
      <c r="DK105" s="87">
        <v>0.26900000000000002</v>
      </c>
      <c r="DL105" s="87">
        <v>0.26900000000000002</v>
      </c>
      <c r="DM105" s="87">
        <v>0.26900000000000002</v>
      </c>
      <c r="DN105" s="71">
        <v>0.39200000000000002</v>
      </c>
      <c r="DO105" s="72">
        <v>0.17710000000000001</v>
      </c>
      <c r="DP105" s="72">
        <v>0.17710000000000001</v>
      </c>
      <c r="DQ105" s="72">
        <v>0.17710000000000001</v>
      </c>
      <c r="DR105" s="72">
        <v>0.17710000000000001</v>
      </c>
      <c r="DS105" s="72">
        <v>0.17710000000000001</v>
      </c>
      <c r="DT105" s="72">
        <v>0.17710000000000001</v>
      </c>
      <c r="DU105" s="72">
        <v>0.17710000000000001</v>
      </c>
      <c r="DV105" s="72">
        <v>0.17710000000000001</v>
      </c>
      <c r="DW105" s="72">
        <v>0.17710000000000001</v>
      </c>
      <c r="DX105" s="72">
        <v>0.17710000000000001</v>
      </c>
      <c r="DY105" s="72">
        <v>0.17710000000000001</v>
      </c>
      <c r="DZ105" s="72">
        <v>0.17710000000000001</v>
      </c>
      <c r="EA105" s="72">
        <v>0.17710000000000001</v>
      </c>
      <c r="EB105" s="72">
        <v>0.17710000000000001</v>
      </c>
      <c r="EC105" s="72">
        <v>0.17710000000000001</v>
      </c>
      <c r="ED105" s="72">
        <v>0.17710000000000001</v>
      </c>
      <c r="EE105" s="72">
        <v>0.17710000000000001</v>
      </c>
      <c r="EF105" s="72">
        <v>0.17710000000000001</v>
      </c>
      <c r="EG105" s="72">
        <v>0.17710000000000001</v>
      </c>
      <c r="EH105" s="72">
        <v>0.17710000000000001</v>
      </c>
      <c r="EI105" s="72">
        <v>0.17710000000000001</v>
      </c>
      <c r="EJ105" s="73">
        <v>0.17710000000000001</v>
      </c>
      <c r="EK105" s="106"/>
      <c r="EL105" s="107"/>
      <c r="EM105" s="107"/>
      <c r="EN105" s="107"/>
      <c r="EO105" s="107"/>
      <c r="EP105" s="107"/>
      <c r="EQ105" s="107"/>
      <c r="ER105" s="107"/>
      <c r="ES105" s="107"/>
      <c r="ET105" s="107"/>
      <c r="EU105" s="107"/>
      <c r="EV105" s="107"/>
      <c r="EW105" s="107"/>
      <c r="EX105" s="107"/>
      <c r="EY105" s="107"/>
      <c r="EZ105" s="107"/>
      <c r="FA105" s="107"/>
      <c r="FB105" s="107"/>
      <c r="FC105" s="107"/>
      <c r="FD105" s="107"/>
      <c r="FE105" s="107"/>
      <c r="FF105" s="107"/>
      <c r="FG105" s="108"/>
      <c r="FK105" s="19">
        <f>FK104/12</f>
        <v>40.291666666666664</v>
      </c>
      <c r="FL105" s="44">
        <f>FK105-FL104</f>
        <v>31.791619666666662</v>
      </c>
    </row>
    <row r="106" spans="1:168" s="19" customFormat="1" ht="69.75" customHeight="1" x14ac:dyDescent="0.25">
      <c r="A106" s="134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6"/>
      <c r="AA106" s="120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2"/>
      <c r="BA106" s="168" t="s">
        <v>90</v>
      </c>
      <c r="BB106" s="168" t="s">
        <v>90</v>
      </c>
      <c r="BC106" s="168" t="s">
        <v>90</v>
      </c>
      <c r="BD106" s="168" t="s">
        <v>90</v>
      </c>
      <c r="BE106" s="168" t="s">
        <v>90</v>
      </c>
      <c r="BF106" s="168" t="s">
        <v>90</v>
      </c>
      <c r="BG106" s="168" t="s">
        <v>90</v>
      </c>
      <c r="BH106" s="168" t="s">
        <v>90</v>
      </c>
      <c r="BI106" s="168" t="s">
        <v>90</v>
      </c>
      <c r="BJ106" s="168" t="s">
        <v>90</v>
      </c>
      <c r="BK106" s="168" t="s">
        <v>90</v>
      </c>
      <c r="BL106" s="168" t="s">
        <v>90</v>
      </c>
      <c r="BM106" s="168" t="s">
        <v>90</v>
      </c>
      <c r="BN106" s="168" t="s">
        <v>90</v>
      </c>
      <c r="BO106" s="168" t="s">
        <v>90</v>
      </c>
      <c r="BP106" s="168" t="s">
        <v>90</v>
      </c>
      <c r="BQ106" s="168" t="s">
        <v>90</v>
      </c>
      <c r="BR106" s="168" t="s">
        <v>90</v>
      </c>
      <c r="BS106" s="168" t="s">
        <v>90</v>
      </c>
      <c r="BT106" s="168" t="s">
        <v>90</v>
      </c>
      <c r="BU106" s="168" t="s">
        <v>90</v>
      </c>
      <c r="BV106" s="168" t="s">
        <v>90</v>
      </c>
      <c r="BW106" s="168" t="s">
        <v>90</v>
      </c>
      <c r="BX106" s="79">
        <v>5</v>
      </c>
      <c r="BY106" s="79"/>
      <c r="BZ106" s="79"/>
      <c r="CA106" s="79"/>
      <c r="CB106" s="79"/>
      <c r="CC106" s="79"/>
      <c r="CD106" s="79"/>
      <c r="CE106" s="79"/>
      <c r="CF106" s="79"/>
      <c r="CG106" s="79"/>
      <c r="CH106" s="79"/>
      <c r="CI106" s="79"/>
      <c r="CJ106" s="79"/>
      <c r="CK106" s="79"/>
      <c r="CL106" s="79"/>
      <c r="CM106" s="79"/>
      <c r="CN106" s="79"/>
      <c r="CO106" s="79"/>
      <c r="CP106" s="79"/>
      <c r="CQ106" s="79"/>
      <c r="CR106" s="87">
        <v>1.2500000000000001E-2</v>
      </c>
      <c r="CS106" s="87">
        <v>1.15E-2</v>
      </c>
      <c r="CT106" s="87">
        <v>1.15E-2</v>
      </c>
      <c r="CU106" s="87">
        <v>1.15E-2</v>
      </c>
      <c r="CV106" s="87">
        <v>1.15E-2</v>
      </c>
      <c r="CW106" s="87">
        <v>1.15E-2</v>
      </c>
      <c r="CX106" s="87">
        <v>1.15E-2</v>
      </c>
      <c r="CY106" s="87">
        <v>1.15E-2</v>
      </c>
      <c r="CZ106" s="87">
        <v>1.15E-2</v>
      </c>
      <c r="DA106" s="87">
        <v>1.15E-2</v>
      </c>
      <c r="DB106" s="87">
        <v>1.15E-2</v>
      </c>
      <c r="DC106" s="87">
        <v>1.15E-2</v>
      </c>
      <c r="DD106" s="87">
        <v>1.15E-2</v>
      </c>
      <c r="DE106" s="87">
        <v>1.15E-2</v>
      </c>
      <c r="DF106" s="87">
        <v>1.15E-2</v>
      </c>
      <c r="DG106" s="87">
        <v>1.15E-2</v>
      </c>
      <c r="DH106" s="87">
        <v>1.15E-2</v>
      </c>
      <c r="DI106" s="87">
        <v>1.15E-2</v>
      </c>
      <c r="DJ106" s="87">
        <v>1.15E-2</v>
      </c>
      <c r="DK106" s="87">
        <v>1.15E-2</v>
      </c>
      <c r="DL106" s="87">
        <v>1.15E-2</v>
      </c>
      <c r="DM106" s="87">
        <v>1.15E-2</v>
      </c>
      <c r="DN106" s="71">
        <v>1.146E-2</v>
      </c>
      <c r="DO106" s="72">
        <v>9.4179999999999993E-3</v>
      </c>
      <c r="DP106" s="72">
        <v>9.4179999999999993E-3</v>
      </c>
      <c r="DQ106" s="72">
        <v>9.4179999999999993E-3</v>
      </c>
      <c r="DR106" s="72">
        <v>9.4179999999999993E-3</v>
      </c>
      <c r="DS106" s="72">
        <v>9.4179999999999993E-3</v>
      </c>
      <c r="DT106" s="72">
        <v>9.4179999999999993E-3</v>
      </c>
      <c r="DU106" s="72">
        <v>9.4179999999999993E-3</v>
      </c>
      <c r="DV106" s="72">
        <v>9.4179999999999993E-3</v>
      </c>
      <c r="DW106" s="72">
        <v>9.4179999999999993E-3</v>
      </c>
      <c r="DX106" s="72">
        <v>9.4179999999999993E-3</v>
      </c>
      <c r="DY106" s="72">
        <v>9.4179999999999993E-3</v>
      </c>
      <c r="DZ106" s="72">
        <v>9.4179999999999993E-3</v>
      </c>
      <c r="EA106" s="72">
        <v>9.4179999999999993E-3</v>
      </c>
      <c r="EB106" s="72">
        <v>9.4179999999999993E-3</v>
      </c>
      <c r="EC106" s="72">
        <v>9.4179999999999993E-3</v>
      </c>
      <c r="ED106" s="72">
        <v>9.4179999999999993E-3</v>
      </c>
      <c r="EE106" s="72">
        <v>9.4179999999999993E-3</v>
      </c>
      <c r="EF106" s="72">
        <v>9.4179999999999993E-3</v>
      </c>
      <c r="EG106" s="72">
        <v>9.4179999999999993E-3</v>
      </c>
      <c r="EH106" s="72">
        <v>9.4179999999999993E-3</v>
      </c>
      <c r="EI106" s="72">
        <v>9.4179999999999993E-3</v>
      </c>
      <c r="EJ106" s="73">
        <v>9.4179999999999993E-3</v>
      </c>
      <c r="EK106" s="106"/>
      <c r="EL106" s="107"/>
      <c r="EM106" s="107"/>
      <c r="EN106" s="107"/>
      <c r="EO106" s="107"/>
      <c r="EP106" s="107"/>
      <c r="EQ106" s="107"/>
      <c r="ER106" s="107"/>
      <c r="ES106" s="107"/>
      <c r="ET106" s="107"/>
      <c r="EU106" s="107"/>
      <c r="EV106" s="107"/>
      <c r="EW106" s="107"/>
      <c r="EX106" s="107"/>
      <c r="EY106" s="107"/>
      <c r="EZ106" s="107"/>
      <c r="FA106" s="107"/>
      <c r="FB106" s="107"/>
      <c r="FC106" s="107"/>
      <c r="FD106" s="107"/>
      <c r="FE106" s="107"/>
      <c r="FF106" s="107"/>
      <c r="FG106" s="108"/>
    </row>
    <row r="107" spans="1:168" s="19" customFormat="1" ht="85.5" customHeight="1" x14ac:dyDescent="0.25">
      <c r="A107" s="134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6"/>
      <c r="AA107" s="120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2"/>
      <c r="BA107" s="168" t="s">
        <v>93</v>
      </c>
      <c r="BB107" s="168" t="s">
        <v>93</v>
      </c>
      <c r="BC107" s="168" t="s">
        <v>93</v>
      </c>
      <c r="BD107" s="168" t="s">
        <v>93</v>
      </c>
      <c r="BE107" s="168" t="s">
        <v>93</v>
      </c>
      <c r="BF107" s="168" t="s">
        <v>93</v>
      </c>
      <c r="BG107" s="168" t="s">
        <v>93</v>
      </c>
      <c r="BH107" s="168" t="s">
        <v>93</v>
      </c>
      <c r="BI107" s="168" t="s">
        <v>93</v>
      </c>
      <c r="BJ107" s="168" t="s">
        <v>93</v>
      </c>
      <c r="BK107" s="168" t="s">
        <v>93</v>
      </c>
      <c r="BL107" s="168" t="s">
        <v>93</v>
      </c>
      <c r="BM107" s="168" t="s">
        <v>93</v>
      </c>
      <c r="BN107" s="168" t="s">
        <v>93</v>
      </c>
      <c r="BO107" s="168" t="s">
        <v>93</v>
      </c>
      <c r="BP107" s="168" t="s">
        <v>93</v>
      </c>
      <c r="BQ107" s="168" t="s">
        <v>93</v>
      </c>
      <c r="BR107" s="168" t="s">
        <v>93</v>
      </c>
      <c r="BS107" s="168" t="s">
        <v>93</v>
      </c>
      <c r="BT107" s="168" t="s">
        <v>93</v>
      </c>
      <c r="BU107" s="168" t="s">
        <v>93</v>
      </c>
      <c r="BV107" s="168" t="s">
        <v>93</v>
      </c>
      <c r="BW107" s="168" t="s">
        <v>93</v>
      </c>
      <c r="BX107" s="79">
        <v>5</v>
      </c>
      <c r="BY107" s="79"/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87">
        <v>4.4999999999999998E-2</v>
      </c>
      <c r="CS107" s="87">
        <v>5.1999999999999998E-2</v>
      </c>
      <c r="CT107" s="87">
        <v>5.1999999999999998E-2</v>
      </c>
      <c r="CU107" s="87">
        <v>5.1999999999999998E-2</v>
      </c>
      <c r="CV107" s="87">
        <v>5.1999999999999998E-2</v>
      </c>
      <c r="CW107" s="87">
        <v>5.1999999999999998E-2</v>
      </c>
      <c r="CX107" s="87">
        <v>5.1999999999999998E-2</v>
      </c>
      <c r="CY107" s="87">
        <v>5.1999999999999998E-2</v>
      </c>
      <c r="CZ107" s="87">
        <v>5.1999999999999998E-2</v>
      </c>
      <c r="DA107" s="87">
        <v>5.1999999999999998E-2</v>
      </c>
      <c r="DB107" s="87">
        <v>5.1999999999999998E-2</v>
      </c>
      <c r="DC107" s="87">
        <v>5.1999999999999998E-2</v>
      </c>
      <c r="DD107" s="87">
        <v>5.1999999999999998E-2</v>
      </c>
      <c r="DE107" s="87">
        <v>5.1999999999999998E-2</v>
      </c>
      <c r="DF107" s="87">
        <v>5.1999999999999998E-2</v>
      </c>
      <c r="DG107" s="87">
        <v>5.1999999999999998E-2</v>
      </c>
      <c r="DH107" s="87">
        <v>5.1999999999999998E-2</v>
      </c>
      <c r="DI107" s="87">
        <v>5.1999999999999998E-2</v>
      </c>
      <c r="DJ107" s="87">
        <v>5.1999999999999998E-2</v>
      </c>
      <c r="DK107" s="87">
        <v>5.1999999999999998E-2</v>
      </c>
      <c r="DL107" s="87">
        <v>5.1999999999999998E-2</v>
      </c>
      <c r="DM107" s="87">
        <v>5.1999999999999998E-2</v>
      </c>
      <c r="DN107" s="71">
        <v>3.6866999999999997E-2</v>
      </c>
      <c r="DO107" s="72">
        <v>4.4864000000000001E-2</v>
      </c>
      <c r="DP107" s="72">
        <v>4.4864000000000001E-2</v>
      </c>
      <c r="DQ107" s="72">
        <v>4.4864000000000001E-2</v>
      </c>
      <c r="DR107" s="72">
        <v>4.4864000000000001E-2</v>
      </c>
      <c r="DS107" s="72">
        <v>4.4864000000000001E-2</v>
      </c>
      <c r="DT107" s="72">
        <v>4.4864000000000001E-2</v>
      </c>
      <c r="DU107" s="72">
        <v>4.4864000000000001E-2</v>
      </c>
      <c r="DV107" s="72">
        <v>4.4864000000000001E-2</v>
      </c>
      <c r="DW107" s="72">
        <v>4.4864000000000001E-2</v>
      </c>
      <c r="DX107" s="72">
        <v>4.4864000000000001E-2</v>
      </c>
      <c r="DY107" s="72">
        <v>4.4864000000000001E-2</v>
      </c>
      <c r="DZ107" s="72">
        <v>4.4864000000000001E-2</v>
      </c>
      <c r="EA107" s="72">
        <v>4.4864000000000001E-2</v>
      </c>
      <c r="EB107" s="72">
        <v>4.4864000000000001E-2</v>
      </c>
      <c r="EC107" s="72">
        <v>4.4864000000000001E-2</v>
      </c>
      <c r="ED107" s="72">
        <v>4.4864000000000001E-2</v>
      </c>
      <c r="EE107" s="72">
        <v>4.4864000000000001E-2</v>
      </c>
      <c r="EF107" s="72">
        <v>4.4864000000000001E-2</v>
      </c>
      <c r="EG107" s="72">
        <v>4.4864000000000001E-2</v>
      </c>
      <c r="EH107" s="72">
        <v>4.4864000000000001E-2</v>
      </c>
      <c r="EI107" s="72">
        <v>4.4864000000000001E-2</v>
      </c>
      <c r="EJ107" s="73">
        <v>4.4864000000000001E-2</v>
      </c>
      <c r="EK107" s="106"/>
      <c r="EL107" s="107"/>
      <c r="EM107" s="107"/>
      <c r="EN107" s="107"/>
      <c r="EO107" s="107"/>
      <c r="EP107" s="107"/>
      <c r="EQ107" s="107"/>
      <c r="ER107" s="107"/>
      <c r="ES107" s="107"/>
      <c r="ET107" s="107"/>
      <c r="EU107" s="107"/>
      <c r="EV107" s="107"/>
      <c r="EW107" s="107"/>
      <c r="EX107" s="107"/>
      <c r="EY107" s="107"/>
      <c r="EZ107" s="107"/>
      <c r="FA107" s="107"/>
      <c r="FB107" s="107"/>
      <c r="FC107" s="107"/>
      <c r="FD107" s="107"/>
      <c r="FE107" s="107"/>
      <c r="FF107" s="107"/>
      <c r="FG107" s="108"/>
    </row>
    <row r="108" spans="1:168" s="19" customFormat="1" ht="33" customHeight="1" x14ac:dyDescent="0.25">
      <c r="A108" s="137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9"/>
      <c r="AA108" s="123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5"/>
      <c r="BA108" s="168" t="s">
        <v>120</v>
      </c>
      <c r="BB108" s="168" t="s">
        <v>91</v>
      </c>
      <c r="BC108" s="168" t="s">
        <v>91</v>
      </c>
      <c r="BD108" s="168" t="s">
        <v>91</v>
      </c>
      <c r="BE108" s="168" t="s">
        <v>91</v>
      </c>
      <c r="BF108" s="168" t="s">
        <v>91</v>
      </c>
      <c r="BG108" s="168" t="s">
        <v>91</v>
      </c>
      <c r="BH108" s="168" t="s">
        <v>91</v>
      </c>
      <c r="BI108" s="168" t="s">
        <v>91</v>
      </c>
      <c r="BJ108" s="168" t="s">
        <v>91</v>
      </c>
      <c r="BK108" s="168" t="s">
        <v>91</v>
      </c>
      <c r="BL108" s="168" t="s">
        <v>91</v>
      </c>
      <c r="BM108" s="168" t="s">
        <v>91</v>
      </c>
      <c r="BN108" s="168" t="s">
        <v>91</v>
      </c>
      <c r="BO108" s="168" t="s">
        <v>91</v>
      </c>
      <c r="BP108" s="168" t="s">
        <v>91</v>
      </c>
      <c r="BQ108" s="168" t="s">
        <v>91</v>
      </c>
      <c r="BR108" s="168" t="s">
        <v>91</v>
      </c>
      <c r="BS108" s="168" t="s">
        <v>91</v>
      </c>
      <c r="BT108" s="168" t="s">
        <v>91</v>
      </c>
      <c r="BU108" s="168" t="s">
        <v>91</v>
      </c>
      <c r="BV108" s="168" t="s">
        <v>91</v>
      </c>
      <c r="BW108" s="168" t="s">
        <v>91</v>
      </c>
      <c r="BX108" s="79">
        <v>5</v>
      </c>
      <c r="BY108" s="79"/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87">
        <v>8.2598000000000005E-2</v>
      </c>
      <c r="CS108" s="87">
        <v>6.3500000000000001E-2</v>
      </c>
      <c r="CT108" s="87">
        <v>6.3500000000000001E-2</v>
      </c>
      <c r="CU108" s="87">
        <v>6.3500000000000001E-2</v>
      </c>
      <c r="CV108" s="87">
        <v>6.3500000000000001E-2</v>
      </c>
      <c r="CW108" s="87">
        <v>6.3500000000000001E-2</v>
      </c>
      <c r="CX108" s="87">
        <v>6.3500000000000001E-2</v>
      </c>
      <c r="CY108" s="87">
        <v>6.3500000000000001E-2</v>
      </c>
      <c r="CZ108" s="87">
        <v>6.3500000000000001E-2</v>
      </c>
      <c r="DA108" s="87">
        <v>6.3500000000000001E-2</v>
      </c>
      <c r="DB108" s="87">
        <v>6.3500000000000001E-2</v>
      </c>
      <c r="DC108" s="87">
        <v>6.3500000000000001E-2</v>
      </c>
      <c r="DD108" s="87">
        <v>6.3500000000000001E-2</v>
      </c>
      <c r="DE108" s="87">
        <v>6.3500000000000001E-2</v>
      </c>
      <c r="DF108" s="87">
        <v>6.3500000000000001E-2</v>
      </c>
      <c r="DG108" s="87">
        <v>6.3500000000000001E-2</v>
      </c>
      <c r="DH108" s="87">
        <v>6.3500000000000001E-2</v>
      </c>
      <c r="DI108" s="87">
        <v>6.3500000000000001E-2</v>
      </c>
      <c r="DJ108" s="87">
        <v>6.3500000000000001E-2</v>
      </c>
      <c r="DK108" s="87">
        <v>6.3500000000000001E-2</v>
      </c>
      <c r="DL108" s="87">
        <v>6.3500000000000001E-2</v>
      </c>
      <c r="DM108" s="87">
        <v>6.3500000000000001E-2</v>
      </c>
      <c r="DN108" s="71">
        <v>6.8000000000000005E-2</v>
      </c>
      <c r="DO108" s="72">
        <v>7.8872999999999999E-2</v>
      </c>
      <c r="DP108" s="72">
        <v>7.8872999999999999E-2</v>
      </c>
      <c r="DQ108" s="72">
        <v>7.8872999999999999E-2</v>
      </c>
      <c r="DR108" s="72">
        <v>7.8872999999999999E-2</v>
      </c>
      <c r="DS108" s="72">
        <v>7.8872999999999999E-2</v>
      </c>
      <c r="DT108" s="72">
        <v>7.8872999999999999E-2</v>
      </c>
      <c r="DU108" s="72">
        <v>7.8872999999999999E-2</v>
      </c>
      <c r="DV108" s="72">
        <v>7.8872999999999999E-2</v>
      </c>
      <c r="DW108" s="72">
        <v>7.8872999999999999E-2</v>
      </c>
      <c r="DX108" s="72">
        <v>7.8872999999999999E-2</v>
      </c>
      <c r="DY108" s="72">
        <v>7.8872999999999999E-2</v>
      </c>
      <c r="DZ108" s="72">
        <v>7.8872999999999999E-2</v>
      </c>
      <c r="EA108" s="72">
        <v>7.8872999999999999E-2</v>
      </c>
      <c r="EB108" s="72">
        <v>7.8872999999999999E-2</v>
      </c>
      <c r="EC108" s="72">
        <v>7.8872999999999999E-2</v>
      </c>
      <c r="ED108" s="72">
        <v>7.8872999999999999E-2</v>
      </c>
      <c r="EE108" s="72">
        <v>7.8872999999999999E-2</v>
      </c>
      <c r="EF108" s="72">
        <v>7.8872999999999999E-2</v>
      </c>
      <c r="EG108" s="72">
        <v>7.8872999999999999E-2</v>
      </c>
      <c r="EH108" s="72">
        <v>7.8872999999999999E-2</v>
      </c>
      <c r="EI108" s="72">
        <v>7.8872999999999999E-2</v>
      </c>
      <c r="EJ108" s="73">
        <v>7.8872999999999999E-2</v>
      </c>
      <c r="EK108" s="178"/>
      <c r="EL108" s="179"/>
      <c r="EM108" s="179"/>
      <c r="EN108" s="179"/>
      <c r="EO108" s="179"/>
      <c r="EP108" s="179"/>
      <c r="EQ108" s="179"/>
      <c r="ER108" s="179"/>
      <c r="ES108" s="179"/>
      <c r="ET108" s="179"/>
      <c r="EU108" s="179"/>
      <c r="EV108" s="179"/>
      <c r="EW108" s="179"/>
      <c r="EX108" s="179"/>
      <c r="EY108" s="179"/>
      <c r="EZ108" s="179"/>
      <c r="FA108" s="179"/>
      <c r="FB108" s="179"/>
      <c r="FC108" s="179"/>
      <c r="FD108" s="179"/>
      <c r="FE108" s="179"/>
      <c r="FF108" s="179"/>
      <c r="FG108" s="180"/>
    </row>
    <row r="109" spans="1:168" s="19" customFormat="1" ht="21.75" hidden="1" customHeight="1" x14ac:dyDescent="0.25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72" t="s">
        <v>92</v>
      </c>
      <c r="BB109" s="172" t="s">
        <v>92</v>
      </c>
      <c r="BC109" s="172" t="s">
        <v>92</v>
      </c>
      <c r="BD109" s="172" t="s">
        <v>92</v>
      </c>
      <c r="BE109" s="172" t="s">
        <v>92</v>
      </c>
      <c r="BF109" s="172" t="s">
        <v>92</v>
      </c>
      <c r="BG109" s="172" t="s">
        <v>92</v>
      </c>
      <c r="BH109" s="172" t="s">
        <v>92</v>
      </c>
      <c r="BI109" s="172" t="s">
        <v>92</v>
      </c>
      <c r="BJ109" s="172" t="s">
        <v>92</v>
      </c>
      <c r="BK109" s="172" t="s">
        <v>92</v>
      </c>
      <c r="BL109" s="172" t="s">
        <v>92</v>
      </c>
      <c r="BM109" s="172" t="s">
        <v>92</v>
      </c>
      <c r="BN109" s="172" t="s">
        <v>92</v>
      </c>
      <c r="BO109" s="172" t="s">
        <v>92</v>
      </c>
      <c r="BP109" s="172" t="s">
        <v>92</v>
      </c>
      <c r="BQ109" s="172" t="s">
        <v>92</v>
      </c>
      <c r="BR109" s="172" t="s">
        <v>92</v>
      </c>
      <c r="BS109" s="172" t="s">
        <v>92</v>
      </c>
      <c r="BT109" s="172" t="s">
        <v>92</v>
      </c>
      <c r="BU109" s="172" t="s">
        <v>92</v>
      </c>
      <c r="BV109" s="172" t="s">
        <v>92</v>
      </c>
      <c r="BW109" s="172" t="s">
        <v>92</v>
      </c>
      <c r="BX109" s="79"/>
      <c r="BY109" s="79"/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87">
        <v>0</v>
      </c>
      <c r="CS109" s="87">
        <v>0</v>
      </c>
      <c r="CT109" s="87">
        <v>0</v>
      </c>
      <c r="CU109" s="87">
        <v>0</v>
      </c>
      <c r="CV109" s="87">
        <v>0</v>
      </c>
      <c r="CW109" s="87">
        <v>0</v>
      </c>
      <c r="CX109" s="87">
        <v>0</v>
      </c>
      <c r="CY109" s="87">
        <v>0</v>
      </c>
      <c r="CZ109" s="87">
        <v>0</v>
      </c>
      <c r="DA109" s="87">
        <v>0</v>
      </c>
      <c r="DB109" s="87">
        <v>0</v>
      </c>
      <c r="DC109" s="87">
        <v>0</v>
      </c>
      <c r="DD109" s="87">
        <v>0</v>
      </c>
      <c r="DE109" s="87">
        <v>0</v>
      </c>
      <c r="DF109" s="87">
        <v>0</v>
      </c>
      <c r="DG109" s="87">
        <v>0</v>
      </c>
      <c r="DH109" s="87">
        <v>0</v>
      </c>
      <c r="DI109" s="87">
        <v>0</v>
      </c>
      <c r="DJ109" s="87">
        <v>0</v>
      </c>
      <c r="DK109" s="87">
        <v>0</v>
      </c>
      <c r="DL109" s="87">
        <v>0</v>
      </c>
      <c r="DM109" s="87">
        <v>0</v>
      </c>
      <c r="DN109" s="87">
        <v>0</v>
      </c>
      <c r="DO109" s="87">
        <v>0</v>
      </c>
      <c r="DP109" s="87">
        <v>0</v>
      </c>
      <c r="DQ109" s="87">
        <v>0</v>
      </c>
      <c r="DR109" s="87">
        <v>0</v>
      </c>
      <c r="DS109" s="87">
        <v>0</v>
      </c>
      <c r="DT109" s="87">
        <v>0</v>
      </c>
      <c r="DU109" s="87">
        <v>0</v>
      </c>
      <c r="DV109" s="87">
        <v>0</v>
      </c>
      <c r="DW109" s="87">
        <v>0</v>
      </c>
      <c r="DX109" s="87">
        <v>0</v>
      </c>
      <c r="DY109" s="87">
        <v>0</v>
      </c>
      <c r="DZ109" s="87">
        <v>0</v>
      </c>
      <c r="EA109" s="87">
        <v>0</v>
      </c>
      <c r="EB109" s="87">
        <v>0</v>
      </c>
      <c r="EC109" s="87">
        <v>0</v>
      </c>
      <c r="ED109" s="87">
        <v>0</v>
      </c>
      <c r="EE109" s="87">
        <v>0</v>
      </c>
      <c r="EF109" s="87">
        <v>0</v>
      </c>
      <c r="EG109" s="87">
        <v>0</v>
      </c>
      <c r="EH109" s="87">
        <v>0</v>
      </c>
      <c r="EI109" s="87">
        <v>0</v>
      </c>
      <c r="EJ109" s="87">
        <v>0</v>
      </c>
      <c r="EK109" s="173"/>
      <c r="EL109" s="173"/>
      <c r="EM109" s="173"/>
      <c r="EN109" s="173"/>
      <c r="EO109" s="173"/>
      <c r="EP109" s="173"/>
      <c r="EQ109" s="173"/>
      <c r="ER109" s="173"/>
      <c r="ES109" s="173"/>
      <c r="ET109" s="173"/>
      <c r="EU109" s="173"/>
      <c r="EV109" s="173"/>
      <c r="EW109" s="173"/>
      <c r="EX109" s="173"/>
      <c r="EY109" s="173"/>
      <c r="EZ109" s="173"/>
      <c r="FA109" s="173"/>
      <c r="FB109" s="173"/>
      <c r="FC109" s="173"/>
      <c r="FD109" s="173"/>
      <c r="FE109" s="173"/>
      <c r="FF109" s="173"/>
      <c r="FG109" s="173"/>
    </row>
    <row r="110" spans="1:168" s="19" customFormat="1" ht="45.75" customHeight="1" x14ac:dyDescent="0.25">
      <c r="A110" s="79" t="s">
        <v>116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8" t="s">
        <v>117</v>
      </c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174" t="s">
        <v>97</v>
      </c>
      <c r="BB110" s="174" t="s">
        <v>97</v>
      </c>
      <c r="BC110" s="174" t="s">
        <v>97</v>
      </c>
      <c r="BD110" s="174" t="s">
        <v>97</v>
      </c>
      <c r="BE110" s="174" t="s">
        <v>97</v>
      </c>
      <c r="BF110" s="174" t="s">
        <v>97</v>
      </c>
      <c r="BG110" s="174" t="s">
        <v>97</v>
      </c>
      <c r="BH110" s="174" t="s">
        <v>97</v>
      </c>
      <c r="BI110" s="174" t="s">
        <v>97</v>
      </c>
      <c r="BJ110" s="174" t="s">
        <v>97</v>
      </c>
      <c r="BK110" s="174" t="s">
        <v>97</v>
      </c>
      <c r="BL110" s="174" t="s">
        <v>97</v>
      </c>
      <c r="BM110" s="174" t="s">
        <v>97</v>
      </c>
      <c r="BN110" s="174" t="s">
        <v>97</v>
      </c>
      <c r="BO110" s="174" t="s">
        <v>97</v>
      </c>
      <c r="BP110" s="174" t="s">
        <v>97</v>
      </c>
      <c r="BQ110" s="174" t="s">
        <v>97</v>
      </c>
      <c r="BR110" s="174" t="s">
        <v>97</v>
      </c>
      <c r="BS110" s="174" t="s">
        <v>97</v>
      </c>
      <c r="BT110" s="174" t="s">
        <v>97</v>
      </c>
      <c r="BU110" s="174" t="s">
        <v>97</v>
      </c>
      <c r="BV110" s="174" t="s">
        <v>97</v>
      </c>
      <c r="BW110" s="174" t="s">
        <v>97</v>
      </c>
      <c r="BX110" s="175">
        <v>3</v>
      </c>
      <c r="BY110" s="176"/>
      <c r="BZ110" s="176"/>
      <c r="CA110" s="176"/>
      <c r="CB110" s="176"/>
      <c r="CC110" s="176"/>
      <c r="CD110" s="176"/>
      <c r="CE110" s="176"/>
      <c r="CF110" s="176"/>
      <c r="CG110" s="176"/>
      <c r="CH110" s="176"/>
      <c r="CI110" s="176"/>
      <c r="CJ110" s="176"/>
      <c r="CK110" s="176"/>
      <c r="CL110" s="176"/>
      <c r="CM110" s="176"/>
      <c r="CN110" s="176"/>
      <c r="CO110" s="176"/>
      <c r="CP110" s="176"/>
      <c r="CQ110" s="177"/>
      <c r="CR110" s="87">
        <v>7.5</v>
      </c>
      <c r="CS110" s="87">
        <v>6.2</v>
      </c>
      <c r="CT110" s="87">
        <v>6.2</v>
      </c>
      <c r="CU110" s="87">
        <v>6.2</v>
      </c>
      <c r="CV110" s="87">
        <v>6.2</v>
      </c>
      <c r="CW110" s="87">
        <v>6.2</v>
      </c>
      <c r="CX110" s="87">
        <v>6.2</v>
      </c>
      <c r="CY110" s="87">
        <v>6.2</v>
      </c>
      <c r="CZ110" s="87">
        <v>6.2</v>
      </c>
      <c r="DA110" s="87">
        <v>6.2</v>
      </c>
      <c r="DB110" s="87">
        <v>6.2</v>
      </c>
      <c r="DC110" s="87">
        <v>6.2</v>
      </c>
      <c r="DD110" s="87">
        <v>6.2</v>
      </c>
      <c r="DE110" s="87">
        <v>6.2</v>
      </c>
      <c r="DF110" s="87">
        <v>6.2</v>
      </c>
      <c r="DG110" s="87">
        <v>6.2</v>
      </c>
      <c r="DH110" s="87">
        <v>6.2</v>
      </c>
      <c r="DI110" s="87">
        <v>6.2</v>
      </c>
      <c r="DJ110" s="87">
        <v>6.2</v>
      </c>
      <c r="DK110" s="87">
        <v>6.2</v>
      </c>
      <c r="DL110" s="87">
        <v>6.2</v>
      </c>
      <c r="DM110" s="87">
        <v>6.2</v>
      </c>
      <c r="DN110" s="71">
        <v>8.6649980000000006</v>
      </c>
      <c r="DO110" s="72">
        <v>0</v>
      </c>
      <c r="DP110" s="72">
        <v>0</v>
      </c>
      <c r="DQ110" s="72">
        <v>0</v>
      </c>
      <c r="DR110" s="72">
        <v>0</v>
      </c>
      <c r="DS110" s="72">
        <v>0</v>
      </c>
      <c r="DT110" s="72">
        <v>0</v>
      </c>
      <c r="DU110" s="72">
        <v>0</v>
      </c>
      <c r="DV110" s="72">
        <v>0</v>
      </c>
      <c r="DW110" s="72">
        <v>0</v>
      </c>
      <c r="DX110" s="72">
        <v>0</v>
      </c>
      <c r="DY110" s="72">
        <v>0</v>
      </c>
      <c r="DZ110" s="72">
        <v>0</v>
      </c>
      <c r="EA110" s="72">
        <v>0</v>
      </c>
      <c r="EB110" s="72">
        <v>0</v>
      </c>
      <c r="EC110" s="72">
        <v>0</v>
      </c>
      <c r="ED110" s="72">
        <v>0</v>
      </c>
      <c r="EE110" s="72">
        <v>0</v>
      </c>
      <c r="EF110" s="72">
        <v>0</v>
      </c>
      <c r="EG110" s="72">
        <v>0</v>
      </c>
      <c r="EH110" s="72">
        <v>0</v>
      </c>
      <c r="EI110" s="72">
        <v>0</v>
      </c>
      <c r="EJ110" s="73">
        <v>0</v>
      </c>
      <c r="EK110" s="103">
        <f>EL15</f>
        <v>5.7000000000000384E-2</v>
      </c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4"/>
      <c r="EV110" s="104"/>
      <c r="EW110" s="104"/>
      <c r="EX110" s="104"/>
      <c r="EY110" s="104"/>
      <c r="EZ110" s="104"/>
      <c r="FA110" s="104"/>
      <c r="FB110" s="104"/>
      <c r="FC110" s="104"/>
      <c r="FD110" s="104"/>
      <c r="FE110" s="104"/>
      <c r="FF110" s="104"/>
      <c r="FG110" s="105"/>
      <c r="FL110" s="44"/>
    </row>
    <row r="111" spans="1:168" s="17" customFormat="1" x14ac:dyDescent="0.25">
      <c r="A111" s="57"/>
      <c r="B111" s="130" t="s">
        <v>64</v>
      </c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1"/>
      <c r="AA111" s="21"/>
      <c r="AB111" s="132" t="s">
        <v>104</v>
      </c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3"/>
      <c r="BA111" s="34"/>
      <c r="BB111" s="132" t="s">
        <v>104</v>
      </c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3"/>
      <c r="BX111" s="26"/>
      <c r="BY111" s="132" t="s">
        <v>104</v>
      </c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71">
        <f>CR104+CR105+CR106+CR107+CR108+CR110</f>
        <v>16.999098</v>
      </c>
      <c r="CS111" s="72"/>
      <c r="CT111" s="72"/>
      <c r="CU111" s="72"/>
      <c r="CV111" s="72"/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3"/>
      <c r="DN111" s="87">
        <f>DN104+DN105+DN106+DN107+DN108+DN110</f>
        <v>17.165044999999999</v>
      </c>
      <c r="DO111" s="87"/>
      <c r="DP111" s="87"/>
      <c r="DQ111" s="87"/>
      <c r="DR111" s="87"/>
      <c r="DS111" s="87"/>
      <c r="DT111" s="87"/>
      <c r="DU111" s="87"/>
      <c r="DV111" s="87"/>
      <c r="DW111" s="87"/>
      <c r="DX111" s="87"/>
      <c r="DY111" s="87"/>
      <c r="DZ111" s="87"/>
      <c r="EA111" s="87"/>
      <c r="EB111" s="87"/>
      <c r="EC111" s="87"/>
      <c r="ED111" s="87"/>
      <c r="EE111" s="87"/>
      <c r="EF111" s="87"/>
      <c r="EG111" s="87"/>
      <c r="EH111" s="87"/>
      <c r="EI111" s="87"/>
      <c r="EJ111" s="87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L111" s="45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8"/>
    </row>
    <row r="115" spans="1:151" s="41" customFormat="1" ht="48" customHeight="1" x14ac:dyDescent="0.25">
      <c r="A115" s="61" t="s">
        <v>126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</row>
    <row r="116" spans="1:151" s="41" customFormat="1" ht="15.75" x14ac:dyDescent="0.25"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  <c r="AA116" s="190"/>
      <c r="AB116" s="190"/>
      <c r="AC116" s="190"/>
      <c r="AD116" s="190"/>
      <c r="AE116" s="190"/>
      <c r="AF116" s="190"/>
      <c r="AG116" s="190"/>
      <c r="AH116" s="190"/>
      <c r="AI116" s="190"/>
      <c r="AJ116" s="190"/>
      <c r="AK116" s="190"/>
      <c r="AL116" s="190"/>
      <c r="AM116" s="190"/>
      <c r="AN116" s="190"/>
      <c r="AO116" s="190"/>
      <c r="AP116" s="190"/>
      <c r="AQ116" s="190"/>
      <c r="AR116" s="190"/>
      <c r="AS116" s="190"/>
      <c r="AT116" s="190"/>
      <c r="AU116" s="190"/>
      <c r="AV116" s="190"/>
      <c r="AW116" s="190"/>
      <c r="AX116" s="190"/>
      <c r="AY116" s="190"/>
      <c r="AZ116" s="190"/>
      <c r="BA116" s="190"/>
      <c r="BB116" s="190"/>
      <c r="BC116" s="191" t="s">
        <v>127</v>
      </c>
      <c r="BD116" s="191"/>
      <c r="BE116" s="191"/>
      <c r="BF116" s="191"/>
      <c r="BG116" s="191"/>
      <c r="BH116" s="191"/>
      <c r="BI116" s="191"/>
      <c r="BJ116" s="191"/>
      <c r="BK116" s="191"/>
      <c r="BL116" s="191"/>
      <c r="BM116" s="191"/>
      <c r="BN116" s="191"/>
      <c r="BO116" s="191"/>
      <c r="BP116" s="191"/>
      <c r="BQ116" s="191"/>
      <c r="BR116" s="191"/>
      <c r="BS116" s="191"/>
      <c r="BT116" s="191"/>
      <c r="BU116" s="191"/>
      <c r="BV116" s="191"/>
      <c r="BW116" s="191"/>
      <c r="BX116" s="191"/>
      <c r="BY116" s="191"/>
      <c r="BZ116" s="191"/>
      <c r="CA116" s="191"/>
      <c r="CB116" s="191"/>
      <c r="CC116" s="191"/>
      <c r="CD116" s="191"/>
      <c r="CE116" s="191"/>
      <c r="CF116" s="191"/>
      <c r="CG116" s="191"/>
      <c r="CH116" s="191"/>
      <c r="CI116" s="191"/>
      <c r="CJ116" s="191"/>
      <c r="CK116" s="191"/>
      <c r="CL116" s="191"/>
      <c r="CM116" s="191"/>
      <c r="CN116" s="191"/>
      <c r="CO116" s="191"/>
      <c r="CP116" s="191"/>
      <c r="CQ116" s="191"/>
      <c r="CR116" s="191"/>
      <c r="CS116" s="191"/>
      <c r="CT116" s="191"/>
      <c r="CU116" s="191"/>
      <c r="CV116" s="191"/>
      <c r="CW116" s="191"/>
      <c r="CX116" s="191"/>
      <c r="CY116" s="191"/>
      <c r="CZ116" s="191"/>
      <c r="DA116" s="191"/>
      <c r="DB116" s="191"/>
      <c r="DC116" s="192" t="s">
        <v>146</v>
      </c>
      <c r="DD116" s="192"/>
      <c r="DE116" s="192"/>
      <c r="DF116" s="192"/>
      <c r="DG116" s="192"/>
      <c r="DH116" s="192"/>
      <c r="DI116" s="192"/>
      <c r="DJ116" s="192"/>
      <c r="DK116" s="192"/>
      <c r="DL116" s="192"/>
      <c r="DM116" s="192"/>
      <c r="DN116" s="192"/>
      <c r="DO116" s="192"/>
      <c r="DP116" s="192"/>
      <c r="DQ116" s="192"/>
      <c r="DR116" s="192"/>
      <c r="DS116" s="192"/>
      <c r="DT116" s="192"/>
      <c r="DU116" s="192"/>
      <c r="DV116" s="193"/>
      <c r="DW116" s="193"/>
      <c r="DX116" s="193"/>
      <c r="DY116" s="193"/>
      <c r="DZ116" s="193"/>
      <c r="EA116" s="193"/>
      <c r="EB116" s="193"/>
    </row>
    <row r="117" spans="1:151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8" t="s">
        <v>4</v>
      </c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51" s="41" customFormat="1" ht="15.75" x14ac:dyDescent="0.25">
      <c r="DC118" s="58"/>
    </row>
    <row r="119" spans="1:151" s="30" customFormat="1" ht="64.5" customHeight="1" x14ac:dyDescent="0.25">
      <c r="A119" s="181" t="s">
        <v>66</v>
      </c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3"/>
      <c r="AV119" s="94" t="s">
        <v>67</v>
      </c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6"/>
      <c r="BY119" s="94" t="s">
        <v>68</v>
      </c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6"/>
      <c r="DC119" s="39"/>
    </row>
    <row r="120" spans="1:151" s="31" customFormat="1" x14ac:dyDescent="0.25">
      <c r="A120" s="184">
        <v>1</v>
      </c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  <c r="AQ120" s="185"/>
      <c r="AR120" s="185"/>
      <c r="AS120" s="185"/>
      <c r="AT120" s="185"/>
      <c r="AU120" s="186"/>
      <c r="AV120" s="187">
        <v>2</v>
      </c>
      <c r="AW120" s="188"/>
      <c r="AX120" s="188"/>
      <c r="AY120" s="188"/>
      <c r="AZ120" s="188"/>
      <c r="BA120" s="188"/>
      <c r="BB120" s="188"/>
      <c r="BC120" s="188"/>
      <c r="BD120" s="188"/>
      <c r="BE120" s="188"/>
      <c r="BF120" s="188"/>
      <c r="BG120" s="188"/>
      <c r="BH120" s="188"/>
      <c r="BI120" s="188"/>
      <c r="BJ120" s="188"/>
      <c r="BK120" s="188"/>
      <c r="BL120" s="188"/>
      <c r="BM120" s="188"/>
      <c r="BN120" s="188"/>
      <c r="BO120" s="188"/>
      <c r="BP120" s="188"/>
      <c r="BQ120" s="188"/>
      <c r="BR120" s="188"/>
      <c r="BS120" s="188"/>
      <c r="BT120" s="188"/>
      <c r="BU120" s="188"/>
      <c r="BV120" s="188"/>
      <c r="BW120" s="188"/>
      <c r="BX120" s="189"/>
      <c r="BY120" s="187">
        <v>3</v>
      </c>
      <c r="BZ120" s="188"/>
      <c r="CA120" s="188"/>
      <c r="CB120" s="188"/>
      <c r="CC120" s="188"/>
      <c r="CD120" s="188"/>
      <c r="CE120" s="188"/>
      <c r="CF120" s="188"/>
      <c r="CG120" s="188"/>
      <c r="CH120" s="188"/>
      <c r="CI120" s="188"/>
      <c r="CJ120" s="188"/>
      <c r="CK120" s="188"/>
      <c r="CL120" s="188"/>
      <c r="CM120" s="188"/>
      <c r="CN120" s="188"/>
      <c r="CO120" s="188"/>
      <c r="CP120" s="188"/>
      <c r="CQ120" s="188"/>
      <c r="CR120" s="188"/>
      <c r="CS120" s="188"/>
      <c r="CT120" s="188"/>
      <c r="CU120" s="188"/>
      <c r="CV120" s="188"/>
      <c r="CW120" s="188"/>
      <c r="CX120" s="188"/>
      <c r="CY120" s="188"/>
      <c r="CZ120" s="188"/>
      <c r="DA120" s="189"/>
      <c r="DC120" s="48"/>
    </row>
    <row r="121" spans="1:151" s="17" customFormat="1" x14ac:dyDescent="0.25">
      <c r="A121" s="20"/>
      <c r="B121" s="199" t="s">
        <v>69</v>
      </c>
      <c r="C121" s="194"/>
      <c r="D121" s="194"/>
      <c r="E121" s="194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4"/>
      <c r="AN121" s="194"/>
      <c r="AO121" s="194"/>
      <c r="AP121" s="194"/>
      <c r="AQ121" s="194"/>
      <c r="AR121" s="194"/>
      <c r="AS121" s="194"/>
      <c r="AT121" s="194"/>
      <c r="AU121" s="195"/>
      <c r="AV121" s="196">
        <v>0</v>
      </c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7"/>
      <c r="BJ121" s="197"/>
      <c r="BK121" s="197"/>
      <c r="BL121" s="197"/>
      <c r="BM121" s="197"/>
      <c r="BN121" s="197"/>
      <c r="BO121" s="197"/>
      <c r="BP121" s="197"/>
      <c r="BQ121" s="197"/>
      <c r="BR121" s="197"/>
      <c r="BS121" s="197"/>
      <c r="BT121" s="197"/>
      <c r="BU121" s="197"/>
      <c r="BV121" s="197"/>
      <c r="BW121" s="197"/>
      <c r="BX121" s="198"/>
      <c r="BY121" s="196">
        <v>0</v>
      </c>
      <c r="BZ121" s="197"/>
      <c r="CA121" s="197"/>
      <c r="CB121" s="197"/>
      <c r="CC121" s="197"/>
      <c r="CD121" s="197"/>
      <c r="CE121" s="197"/>
      <c r="CF121" s="197"/>
      <c r="CG121" s="197"/>
      <c r="CH121" s="197"/>
      <c r="CI121" s="197"/>
      <c r="CJ121" s="197"/>
      <c r="CK121" s="197"/>
      <c r="CL121" s="197"/>
      <c r="CM121" s="197"/>
      <c r="CN121" s="197"/>
      <c r="CO121" s="197"/>
      <c r="CP121" s="197"/>
      <c r="CQ121" s="197"/>
      <c r="CR121" s="197"/>
      <c r="CS121" s="197"/>
      <c r="CT121" s="197"/>
      <c r="CU121" s="197"/>
      <c r="CV121" s="197"/>
      <c r="CW121" s="197"/>
      <c r="CX121" s="197"/>
      <c r="CY121" s="197"/>
      <c r="CZ121" s="197"/>
      <c r="DA121" s="198"/>
      <c r="DC121" s="40"/>
    </row>
    <row r="122" spans="1:151" s="17" customFormat="1" x14ac:dyDescent="0.25">
      <c r="A122" s="20"/>
      <c r="B122" s="194" t="s">
        <v>70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96">
        <v>0</v>
      </c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  <c r="BT122" s="197"/>
      <c r="BU122" s="197"/>
      <c r="BV122" s="197"/>
      <c r="BW122" s="197"/>
      <c r="BX122" s="198"/>
      <c r="BY122" s="196">
        <v>0</v>
      </c>
      <c r="BZ122" s="197"/>
      <c r="CA122" s="197"/>
      <c r="CB122" s="197"/>
      <c r="CC122" s="197"/>
      <c r="CD122" s="197"/>
      <c r="CE122" s="197"/>
      <c r="CF122" s="197"/>
      <c r="CG122" s="197"/>
      <c r="CH122" s="197"/>
      <c r="CI122" s="197"/>
      <c r="CJ122" s="197"/>
      <c r="CK122" s="197"/>
      <c r="CL122" s="197"/>
      <c r="CM122" s="197"/>
      <c r="CN122" s="197"/>
      <c r="CO122" s="197"/>
      <c r="CP122" s="197"/>
      <c r="CQ122" s="197"/>
      <c r="CR122" s="197"/>
      <c r="CS122" s="197"/>
      <c r="CT122" s="197"/>
      <c r="CU122" s="197"/>
      <c r="CV122" s="197"/>
      <c r="CW122" s="197"/>
      <c r="CX122" s="197"/>
      <c r="CY122" s="197"/>
      <c r="CZ122" s="197"/>
      <c r="DA122" s="198"/>
      <c r="DC122" s="40"/>
    </row>
    <row r="123" spans="1:151" s="17" customFormat="1" x14ac:dyDescent="0.25">
      <c r="A123" s="20"/>
      <c r="B123" s="194" t="s">
        <v>71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96">
        <f>CR104*1000</f>
        <v>8974</v>
      </c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197"/>
      <c r="BL123" s="197"/>
      <c r="BM123" s="197"/>
      <c r="BN123" s="197"/>
      <c r="BO123" s="197"/>
      <c r="BP123" s="197"/>
      <c r="BQ123" s="197"/>
      <c r="BR123" s="197"/>
      <c r="BS123" s="197"/>
      <c r="BT123" s="197"/>
      <c r="BU123" s="197"/>
      <c r="BV123" s="197"/>
      <c r="BW123" s="197"/>
      <c r="BX123" s="198"/>
      <c r="BY123" s="196">
        <f>(DN104)*1000</f>
        <v>7991.72</v>
      </c>
      <c r="BZ123" s="197"/>
      <c r="CA123" s="197"/>
      <c r="CB123" s="197"/>
      <c r="CC123" s="197"/>
      <c r="CD123" s="197"/>
      <c r="CE123" s="197"/>
      <c r="CF123" s="197"/>
      <c r="CG123" s="197"/>
      <c r="CH123" s="197"/>
      <c r="CI123" s="197"/>
      <c r="CJ123" s="197"/>
      <c r="CK123" s="197"/>
      <c r="CL123" s="197"/>
      <c r="CM123" s="197"/>
      <c r="CN123" s="197"/>
      <c r="CO123" s="197"/>
      <c r="CP123" s="197"/>
      <c r="CQ123" s="197"/>
      <c r="CR123" s="197"/>
      <c r="CS123" s="197"/>
      <c r="CT123" s="197"/>
      <c r="CU123" s="197"/>
      <c r="CV123" s="197"/>
      <c r="CW123" s="197"/>
      <c r="CX123" s="197"/>
      <c r="CY123" s="197"/>
      <c r="CZ123" s="197"/>
      <c r="DA123" s="198"/>
      <c r="DC123" s="40"/>
    </row>
    <row r="124" spans="1:151" s="17" customFormat="1" x14ac:dyDescent="0.25">
      <c r="A124" s="20"/>
      <c r="B124" s="194" t="s">
        <v>72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96">
        <f>CR110*1000</f>
        <v>7500</v>
      </c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197"/>
      <c r="BL124" s="197"/>
      <c r="BM124" s="197"/>
      <c r="BN124" s="197"/>
      <c r="BO124" s="197"/>
      <c r="BP124" s="197"/>
      <c r="BQ124" s="197"/>
      <c r="BR124" s="197"/>
      <c r="BS124" s="197"/>
      <c r="BT124" s="197"/>
      <c r="BU124" s="197"/>
      <c r="BV124" s="197"/>
      <c r="BW124" s="197"/>
      <c r="BX124" s="198"/>
      <c r="BY124" s="196">
        <f>DN110*1000</f>
        <v>8664.9980000000014</v>
      </c>
      <c r="BZ124" s="197"/>
      <c r="CA124" s="197"/>
      <c r="CB124" s="197"/>
      <c r="CC124" s="197"/>
      <c r="CD124" s="197"/>
      <c r="CE124" s="197"/>
      <c r="CF124" s="197"/>
      <c r="CG124" s="197"/>
      <c r="CH124" s="197"/>
      <c r="CI124" s="197"/>
      <c r="CJ124" s="197"/>
      <c r="CK124" s="197"/>
      <c r="CL124" s="197"/>
      <c r="CM124" s="197"/>
      <c r="CN124" s="197"/>
      <c r="CO124" s="197"/>
      <c r="CP124" s="197"/>
      <c r="CQ124" s="197"/>
      <c r="CR124" s="197"/>
      <c r="CS124" s="197"/>
      <c r="CT124" s="197"/>
      <c r="CU124" s="197"/>
      <c r="CV124" s="197"/>
      <c r="CW124" s="197"/>
      <c r="CX124" s="197"/>
      <c r="CY124" s="197"/>
      <c r="CZ124" s="197"/>
      <c r="DA124" s="198"/>
      <c r="DC124" s="40"/>
    </row>
    <row r="125" spans="1:151" s="17" customFormat="1" x14ac:dyDescent="0.25">
      <c r="A125" s="20"/>
      <c r="B125" s="194" t="s">
        <v>73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96">
        <f>CR105*1000</f>
        <v>385</v>
      </c>
      <c r="AW125" s="197"/>
      <c r="AX125" s="197"/>
      <c r="AY125" s="197"/>
      <c r="AZ125" s="197"/>
      <c r="BA125" s="197"/>
      <c r="BB125" s="197"/>
      <c r="BC125" s="197"/>
      <c r="BD125" s="197"/>
      <c r="BE125" s="197"/>
      <c r="BF125" s="197"/>
      <c r="BG125" s="197"/>
      <c r="BH125" s="197"/>
      <c r="BI125" s="197"/>
      <c r="BJ125" s="197"/>
      <c r="BK125" s="197"/>
      <c r="BL125" s="197"/>
      <c r="BM125" s="197"/>
      <c r="BN125" s="197"/>
      <c r="BO125" s="197"/>
      <c r="BP125" s="197"/>
      <c r="BQ125" s="197"/>
      <c r="BR125" s="197"/>
      <c r="BS125" s="197"/>
      <c r="BT125" s="197"/>
      <c r="BU125" s="197"/>
      <c r="BV125" s="197"/>
      <c r="BW125" s="197"/>
      <c r="BX125" s="198"/>
      <c r="BY125" s="196">
        <f>DN105*1000</f>
        <v>392</v>
      </c>
      <c r="BZ125" s="197"/>
      <c r="CA125" s="197"/>
      <c r="CB125" s="197"/>
      <c r="CC125" s="197"/>
      <c r="CD125" s="197"/>
      <c r="CE125" s="197"/>
      <c r="CF125" s="197"/>
      <c r="CG125" s="197"/>
      <c r="CH125" s="197"/>
      <c r="CI125" s="197"/>
      <c r="CJ125" s="197"/>
      <c r="CK125" s="197"/>
      <c r="CL125" s="197"/>
      <c r="CM125" s="197"/>
      <c r="CN125" s="197"/>
      <c r="CO125" s="197"/>
      <c r="CP125" s="197"/>
      <c r="CQ125" s="197"/>
      <c r="CR125" s="197"/>
      <c r="CS125" s="197"/>
      <c r="CT125" s="197"/>
      <c r="CU125" s="197"/>
      <c r="CV125" s="197"/>
      <c r="CW125" s="197"/>
      <c r="CX125" s="197"/>
      <c r="CY125" s="197"/>
      <c r="CZ125" s="197"/>
      <c r="DA125" s="198"/>
      <c r="DC125" s="40"/>
    </row>
    <row r="126" spans="1:151" s="17" customFormat="1" x14ac:dyDescent="0.25">
      <c r="A126" s="20"/>
      <c r="B126" s="194" t="s">
        <v>74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96">
        <f>(CR106+CR107+CR108)*1000</f>
        <v>140.09800000000001</v>
      </c>
      <c r="AW126" s="197"/>
      <c r="AX126" s="197"/>
      <c r="AY126" s="197"/>
      <c r="AZ126" s="197"/>
      <c r="BA126" s="197"/>
      <c r="BB126" s="197"/>
      <c r="BC126" s="197"/>
      <c r="BD126" s="197"/>
      <c r="BE126" s="197"/>
      <c r="BF126" s="197"/>
      <c r="BG126" s="197"/>
      <c r="BH126" s="197"/>
      <c r="BI126" s="197"/>
      <c r="BJ126" s="197"/>
      <c r="BK126" s="197"/>
      <c r="BL126" s="197"/>
      <c r="BM126" s="197"/>
      <c r="BN126" s="197"/>
      <c r="BO126" s="197"/>
      <c r="BP126" s="197"/>
      <c r="BQ126" s="197"/>
      <c r="BR126" s="197"/>
      <c r="BS126" s="197"/>
      <c r="BT126" s="197"/>
      <c r="BU126" s="197"/>
      <c r="BV126" s="197"/>
      <c r="BW126" s="197"/>
      <c r="BX126" s="198"/>
      <c r="BY126" s="196">
        <f>(DN106+DN107+DN108)*1000</f>
        <v>116.327</v>
      </c>
      <c r="BZ126" s="197"/>
      <c r="CA126" s="197"/>
      <c r="CB126" s="197"/>
      <c r="CC126" s="197"/>
      <c r="CD126" s="197"/>
      <c r="CE126" s="197"/>
      <c r="CF126" s="197"/>
      <c r="CG126" s="197"/>
      <c r="CH126" s="197"/>
      <c r="CI126" s="197"/>
      <c r="CJ126" s="197"/>
      <c r="CK126" s="197"/>
      <c r="CL126" s="197"/>
      <c r="CM126" s="197"/>
      <c r="CN126" s="197"/>
      <c r="CO126" s="197"/>
      <c r="CP126" s="197"/>
      <c r="CQ126" s="197"/>
      <c r="CR126" s="197"/>
      <c r="CS126" s="197"/>
      <c r="CT126" s="197"/>
      <c r="CU126" s="197"/>
      <c r="CV126" s="197"/>
      <c r="CW126" s="197"/>
      <c r="CX126" s="197"/>
      <c r="CY126" s="197"/>
      <c r="CZ126" s="197"/>
      <c r="DA126" s="198"/>
      <c r="DC126" s="40"/>
    </row>
    <row r="127" spans="1:151" s="17" customFormat="1" x14ac:dyDescent="0.25">
      <c r="A127" s="20"/>
      <c r="B127" s="194" t="s">
        <v>75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96">
        <v>0</v>
      </c>
      <c r="AW127" s="197"/>
      <c r="AX127" s="197"/>
      <c r="AY127" s="197"/>
      <c r="AZ127" s="197"/>
      <c r="BA127" s="197"/>
      <c r="BB127" s="197"/>
      <c r="BC127" s="197"/>
      <c r="BD127" s="197"/>
      <c r="BE127" s="197"/>
      <c r="BF127" s="197"/>
      <c r="BG127" s="197"/>
      <c r="BH127" s="197"/>
      <c r="BI127" s="197"/>
      <c r="BJ127" s="197"/>
      <c r="BK127" s="197"/>
      <c r="BL127" s="197"/>
      <c r="BM127" s="197"/>
      <c r="BN127" s="197"/>
      <c r="BO127" s="197"/>
      <c r="BP127" s="197"/>
      <c r="BQ127" s="197"/>
      <c r="BR127" s="197"/>
      <c r="BS127" s="197"/>
      <c r="BT127" s="197"/>
      <c r="BU127" s="197"/>
      <c r="BV127" s="197"/>
      <c r="BW127" s="197"/>
      <c r="BX127" s="198"/>
      <c r="BY127" s="196">
        <v>0</v>
      </c>
      <c r="BZ127" s="197"/>
      <c r="CA127" s="197"/>
      <c r="CB127" s="197"/>
      <c r="CC127" s="197"/>
      <c r="CD127" s="197"/>
      <c r="CE127" s="197"/>
      <c r="CF127" s="197"/>
      <c r="CG127" s="197"/>
      <c r="CH127" s="197"/>
      <c r="CI127" s="197"/>
      <c r="CJ127" s="197"/>
      <c r="CK127" s="197"/>
      <c r="CL127" s="197"/>
      <c r="CM127" s="197"/>
      <c r="CN127" s="197"/>
      <c r="CO127" s="197"/>
      <c r="CP127" s="197"/>
      <c r="CQ127" s="197"/>
      <c r="CR127" s="197"/>
      <c r="CS127" s="197"/>
      <c r="CT127" s="197"/>
      <c r="CU127" s="197"/>
      <c r="CV127" s="197"/>
      <c r="CW127" s="197"/>
      <c r="CX127" s="197"/>
      <c r="CY127" s="197"/>
      <c r="CZ127" s="197"/>
      <c r="DA127" s="198"/>
      <c r="DC127" s="40"/>
    </row>
    <row r="128" spans="1:151" s="17" customFormat="1" x14ac:dyDescent="0.25">
      <c r="A128" s="20"/>
      <c r="B128" s="194" t="s">
        <v>76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96">
        <v>0</v>
      </c>
      <c r="AW128" s="197"/>
      <c r="AX128" s="197"/>
      <c r="AY128" s="197"/>
      <c r="AZ128" s="197"/>
      <c r="BA128" s="197"/>
      <c r="BB128" s="197"/>
      <c r="BC128" s="197"/>
      <c r="BD128" s="197"/>
      <c r="BE128" s="197"/>
      <c r="BF128" s="197"/>
      <c r="BG128" s="197"/>
      <c r="BH128" s="197"/>
      <c r="BI128" s="197"/>
      <c r="BJ128" s="197"/>
      <c r="BK128" s="197"/>
      <c r="BL128" s="197"/>
      <c r="BM128" s="197"/>
      <c r="BN128" s="197"/>
      <c r="BO128" s="197"/>
      <c r="BP128" s="197"/>
      <c r="BQ128" s="197"/>
      <c r="BR128" s="197"/>
      <c r="BS128" s="197"/>
      <c r="BT128" s="197"/>
      <c r="BU128" s="197"/>
      <c r="BV128" s="197"/>
      <c r="BW128" s="197"/>
      <c r="BX128" s="198"/>
      <c r="BY128" s="196">
        <v>0</v>
      </c>
      <c r="BZ128" s="197"/>
      <c r="CA128" s="197"/>
      <c r="CB128" s="197"/>
      <c r="CC128" s="197"/>
      <c r="CD128" s="197"/>
      <c r="CE128" s="197"/>
      <c r="CF128" s="197"/>
      <c r="CG128" s="197"/>
      <c r="CH128" s="197"/>
      <c r="CI128" s="197"/>
      <c r="CJ128" s="197"/>
      <c r="CK128" s="197"/>
      <c r="CL128" s="197"/>
      <c r="CM128" s="197"/>
      <c r="CN128" s="197"/>
      <c r="CO128" s="197"/>
      <c r="CP128" s="197"/>
      <c r="CQ128" s="197"/>
      <c r="CR128" s="197"/>
      <c r="CS128" s="197"/>
      <c r="CT128" s="197"/>
      <c r="CU128" s="197"/>
      <c r="CV128" s="197"/>
      <c r="CW128" s="197"/>
      <c r="CX128" s="197"/>
      <c r="CY128" s="197"/>
      <c r="CZ128" s="197"/>
      <c r="DA128" s="198"/>
      <c r="DC128" s="40"/>
    </row>
    <row r="129" spans="1:107" s="17" customFormat="1" x14ac:dyDescent="0.25">
      <c r="A129" s="20"/>
      <c r="B129" s="194" t="s">
        <v>77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96">
        <v>0</v>
      </c>
      <c r="AW129" s="197"/>
      <c r="AX129" s="197"/>
      <c r="AY129" s="197"/>
      <c r="AZ129" s="197"/>
      <c r="BA129" s="197"/>
      <c r="BB129" s="197"/>
      <c r="BC129" s="197"/>
      <c r="BD129" s="197"/>
      <c r="BE129" s="197"/>
      <c r="BF129" s="197"/>
      <c r="BG129" s="197"/>
      <c r="BH129" s="197"/>
      <c r="BI129" s="197"/>
      <c r="BJ129" s="197"/>
      <c r="BK129" s="197"/>
      <c r="BL129" s="197"/>
      <c r="BM129" s="197"/>
      <c r="BN129" s="197"/>
      <c r="BO129" s="197"/>
      <c r="BP129" s="197"/>
      <c r="BQ129" s="197"/>
      <c r="BR129" s="197"/>
      <c r="BS129" s="197"/>
      <c r="BT129" s="197"/>
      <c r="BU129" s="197"/>
      <c r="BV129" s="197"/>
      <c r="BW129" s="197"/>
      <c r="BX129" s="198"/>
      <c r="BY129" s="196">
        <v>0</v>
      </c>
      <c r="BZ129" s="197"/>
      <c r="CA129" s="197"/>
      <c r="CB129" s="197"/>
      <c r="CC129" s="197"/>
      <c r="CD129" s="197"/>
      <c r="CE129" s="197"/>
      <c r="CF129" s="197"/>
      <c r="CG129" s="197"/>
      <c r="CH129" s="197"/>
      <c r="CI129" s="197"/>
      <c r="CJ129" s="197"/>
      <c r="CK129" s="197"/>
      <c r="CL129" s="197"/>
      <c r="CM129" s="197"/>
      <c r="CN129" s="197"/>
      <c r="CO129" s="197"/>
      <c r="CP129" s="197"/>
      <c r="CQ129" s="197"/>
      <c r="CR129" s="197"/>
      <c r="CS129" s="197"/>
      <c r="CT129" s="197"/>
      <c r="CU129" s="197"/>
      <c r="CV129" s="197"/>
      <c r="CW129" s="197"/>
      <c r="CX129" s="197"/>
      <c r="CY129" s="197"/>
      <c r="CZ129" s="197"/>
      <c r="DA129" s="198"/>
      <c r="DC129" s="40"/>
    </row>
    <row r="130" spans="1:107" s="17" customFormat="1" x14ac:dyDescent="0.25">
      <c r="A130" s="20"/>
      <c r="B130" s="194" t="s">
        <v>78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96">
        <v>0</v>
      </c>
      <c r="AW130" s="197"/>
      <c r="AX130" s="197"/>
      <c r="AY130" s="197"/>
      <c r="AZ130" s="197"/>
      <c r="BA130" s="197"/>
      <c r="BB130" s="197"/>
      <c r="BC130" s="197"/>
      <c r="BD130" s="197"/>
      <c r="BE130" s="197"/>
      <c r="BF130" s="197"/>
      <c r="BG130" s="197"/>
      <c r="BH130" s="197"/>
      <c r="BI130" s="197"/>
      <c r="BJ130" s="197"/>
      <c r="BK130" s="197"/>
      <c r="BL130" s="197"/>
      <c r="BM130" s="197"/>
      <c r="BN130" s="197"/>
      <c r="BO130" s="197"/>
      <c r="BP130" s="197"/>
      <c r="BQ130" s="197"/>
      <c r="BR130" s="197"/>
      <c r="BS130" s="197"/>
      <c r="BT130" s="197"/>
      <c r="BU130" s="197"/>
      <c r="BV130" s="197"/>
      <c r="BW130" s="197"/>
      <c r="BX130" s="198"/>
      <c r="BY130" s="196">
        <v>0</v>
      </c>
      <c r="BZ130" s="197"/>
      <c r="CA130" s="197"/>
      <c r="CB130" s="197"/>
      <c r="CC130" s="197"/>
      <c r="CD130" s="197"/>
      <c r="CE130" s="197"/>
      <c r="CF130" s="197"/>
      <c r="CG130" s="197"/>
      <c r="CH130" s="197"/>
      <c r="CI130" s="197"/>
      <c r="CJ130" s="197"/>
      <c r="CK130" s="197"/>
      <c r="CL130" s="197"/>
      <c r="CM130" s="197"/>
      <c r="CN130" s="197"/>
      <c r="CO130" s="197"/>
      <c r="CP130" s="197"/>
      <c r="CQ130" s="197"/>
      <c r="CR130" s="197"/>
      <c r="CS130" s="197"/>
      <c r="CT130" s="197"/>
      <c r="CU130" s="197"/>
      <c r="CV130" s="197"/>
      <c r="CW130" s="197"/>
      <c r="CX130" s="197"/>
      <c r="CY130" s="197"/>
      <c r="CZ130" s="197"/>
      <c r="DA130" s="198"/>
      <c r="DC130" s="40"/>
    </row>
    <row r="131" spans="1:107" s="17" customFormat="1" x14ac:dyDescent="0.25">
      <c r="A131" s="20"/>
      <c r="B131" s="194" t="s">
        <v>47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200">
        <f>AV123+AV125+AV126+AV124</f>
        <v>16999.097999999998</v>
      </c>
      <c r="AW131" s="201"/>
      <c r="AX131" s="201"/>
      <c r="AY131" s="201"/>
      <c r="AZ131" s="201"/>
      <c r="BA131" s="201"/>
      <c r="BB131" s="201"/>
      <c r="BC131" s="201"/>
      <c r="BD131" s="201"/>
      <c r="BE131" s="201"/>
      <c r="BF131" s="201"/>
      <c r="BG131" s="201"/>
      <c r="BH131" s="201"/>
      <c r="BI131" s="201"/>
      <c r="BJ131" s="201"/>
      <c r="BK131" s="201"/>
      <c r="BL131" s="201"/>
      <c r="BM131" s="201"/>
      <c r="BN131" s="201"/>
      <c r="BO131" s="201"/>
      <c r="BP131" s="201"/>
      <c r="BQ131" s="201"/>
      <c r="BR131" s="201"/>
      <c r="BS131" s="201"/>
      <c r="BT131" s="201"/>
      <c r="BU131" s="201"/>
      <c r="BV131" s="201"/>
      <c r="BW131" s="201"/>
      <c r="BX131" s="202"/>
      <c r="BY131" s="200">
        <f>BY123+BY125+BY126+BY124</f>
        <v>17165.045000000002</v>
      </c>
      <c r="BZ131" s="201"/>
      <c r="CA131" s="201"/>
      <c r="CB131" s="201"/>
      <c r="CC131" s="201"/>
      <c r="CD131" s="201"/>
      <c r="CE131" s="201"/>
      <c r="CF131" s="201"/>
      <c r="CG131" s="201"/>
      <c r="CH131" s="201"/>
      <c r="CI131" s="201"/>
      <c r="CJ131" s="201"/>
      <c r="CK131" s="201"/>
      <c r="CL131" s="201"/>
      <c r="CM131" s="201"/>
      <c r="CN131" s="201"/>
      <c r="CO131" s="201"/>
      <c r="CP131" s="201"/>
      <c r="CQ131" s="201"/>
      <c r="CR131" s="201"/>
      <c r="CS131" s="201"/>
      <c r="CT131" s="201"/>
      <c r="CU131" s="201"/>
      <c r="CV131" s="201"/>
      <c r="CW131" s="201"/>
      <c r="CX131" s="201"/>
      <c r="CY131" s="201"/>
      <c r="CZ131" s="201"/>
      <c r="DA131" s="202"/>
      <c r="DC131" s="40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2024-05-08T04:13:09Z</dcterms:modified>
</cp:coreProperties>
</file>