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10\"/>
    </mc:Choice>
  </mc:AlternateContent>
  <bookViews>
    <workbookView xWindow="105" yWindow="7155" windowWidth="28770" windowHeight="7440"/>
  </bookViews>
  <sheets>
    <sheet name="Приложение 4 октябрь" sheetId="7" r:id="rId1"/>
    <sheet name="Лист1" sheetId="14" r:id="rId2"/>
  </sheets>
  <calcPr calcId="162913"/>
</workbook>
</file>

<file path=xl/calcChain.xml><?xml version="1.0" encoding="utf-8"?>
<calcChain xmlns="http://schemas.openxmlformats.org/spreadsheetml/2006/main">
  <c r="E103" i="7" l="1"/>
  <c r="F143" i="7" l="1"/>
  <c r="G143" i="7"/>
  <c r="N167" i="7"/>
  <c r="M167" i="7"/>
  <c r="E164" i="7"/>
  <c r="D164" i="7"/>
  <c r="E163" i="7"/>
  <c r="D163" i="7"/>
  <c r="E162" i="7"/>
  <c r="D162" i="7"/>
  <c r="E161" i="7"/>
  <c r="D161" i="7"/>
  <c r="E160" i="7"/>
  <c r="D160" i="7"/>
  <c r="N159" i="7"/>
  <c r="M159" i="7"/>
  <c r="M142" i="7"/>
  <c r="N141" i="7"/>
  <c r="N142" i="7" s="1"/>
  <c r="H142" i="7" s="1"/>
  <c r="M137" i="7"/>
  <c r="N136" i="7"/>
  <c r="N137" i="7" s="1"/>
  <c r="H136" i="7" s="1"/>
  <c r="G120" i="7"/>
  <c r="G119" i="7"/>
  <c r="G118" i="7"/>
  <c r="G117" i="7"/>
  <c r="G116" i="7"/>
  <c r="G115" i="7"/>
  <c r="G114" i="7"/>
  <c r="G113" i="7"/>
  <c r="F103" i="7"/>
  <c r="G95" i="7"/>
  <c r="N37" i="7"/>
  <c r="H37" i="7"/>
  <c r="I37" i="7" s="1"/>
  <c r="N36" i="7"/>
  <c r="H36" i="7"/>
  <c r="I36" i="7" s="1"/>
  <c r="N35" i="7"/>
  <c r="H35" i="7"/>
  <c r="I35" i="7" s="1"/>
  <c r="F35" i="7"/>
  <c r="N17" i="7"/>
  <c r="I17" i="7"/>
  <c r="O17" i="7" s="1"/>
  <c r="N16" i="7"/>
  <c r="I16" i="7"/>
  <c r="O16" i="7" s="1"/>
  <c r="P16" i="7" s="1"/>
  <c r="N15" i="7"/>
  <c r="I15" i="7"/>
  <c r="J15" i="7" s="1"/>
  <c r="F15" i="7"/>
  <c r="P17" i="7" l="1"/>
  <c r="O35" i="7"/>
  <c r="P35" i="7" s="1"/>
  <c r="J35" i="7"/>
  <c r="K35" i="7" s="1"/>
  <c r="K15" i="7"/>
  <c r="G82" i="7" s="1"/>
  <c r="O15" i="7"/>
  <c r="P15" i="7" s="1"/>
  <c r="J37" i="7"/>
  <c r="O37" i="7"/>
  <c r="P37" i="7" s="1"/>
  <c r="O36" i="7"/>
  <c r="J36" i="7"/>
  <c r="K36" i="7" s="1"/>
  <c r="P36" i="7"/>
  <c r="J17" i="7"/>
  <c r="J16" i="7"/>
  <c r="K16" i="7" s="1"/>
  <c r="G90" i="7" s="1"/>
</calcChain>
</file>

<file path=xl/sharedStrings.xml><?xml version="1.0" encoding="utf-8"?>
<sst xmlns="http://schemas.openxmlformats.org/spreadsheetml/2006/main" count="214" uniqueCount="146">
  <si>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</si>
  <si>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</si>
  <si>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</si>
  <si>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</si>
  <si>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</si>
  <si>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</si>
  <si>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</si>
  <si>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</si>
  <si>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</si>
  <si>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</si>
  <si>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</si>
  <si>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</si>
  <si>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</si>
  <si>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</si>
  <si>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</si>
  <si>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</si>
  <si>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</si>
  <si>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</si>
  <si>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</si>
  <si>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</si>
  <si>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</si>
  <si>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</si>
  <si>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</si>
  <si>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</si>
  <si>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</si>
  <si>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</si>
  <si>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</si>
  <si>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</si>
  <si>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</si>
  <si>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</si>
  <si>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</si>
  <si>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</si>
  <si>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</si>
  <si>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</si>
  <si>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</si>
  <si>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</si>
  <si>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</si>
  <si>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</si>
  <si>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</si>
  <si>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</si>
  <si>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</si>
  <si>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</si>
  <si>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</si>
  <si>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</si>
  <si>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</si>
  <si>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</si>
  <si>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</si>
  <si>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</si>
  <si>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</si>
  <si>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</si>
  <si>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</si>
  <si>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</si>
  <si>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</si>
  <si>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</si>
  <si>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</si>
  <si>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</si>
  <si>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</si>
  <si>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</si>
  <si>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</si>
  <si>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</si>
  <si>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</si>
  <si>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</si>
  <si>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</si>
  <si>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</si>
  <si>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</si>
  <si>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</si>
  <si>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</si>
  <si>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</si>
  <si>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</si>
  <si>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</si>
  <si>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</si>
  <si>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</si>
  <si>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</si>
  <si>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</si>
  <si>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</si>
  <si>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</si>
  <si>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</si>
  <si>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</si>
  <si>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</si>
  <si>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</si>
  <si>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</si>
  <si>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</si>
  <si>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</si>
  <si>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</si>
  <si>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</si>
  <si>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</si>
  <si>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</si>
  <si>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</si>
  <si>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</si>
  <si>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</si>
  <si>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</si>
  <si>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</si>
  <si>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</si>
  <si>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</si>
  <si>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</si>
  <si>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</si>
  <si>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</si>
  <si>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</si>
  <si>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</si>
  <si>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</si>
  <si>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</si>
  <si>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</si>
  <si>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</si>
  <si>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</si>
  <si>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</si>
  <si>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</si>
  <si>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</si>
  <si>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</si>
  <si>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</si>
  <si>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</si>
  <si>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</si>
  <si>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</si>
  <si>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</si>
  <si>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</si>
  <si>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</si>
  <si>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</si>
  <si>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</si>
  <si>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</si>
  <si>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</si>
  <si>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</si>
  <si>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</si>
  <si>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</si>
  <si>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</si>
  <si>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</si>
  <si>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</si>
  <si>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</si>
  <si>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</si>
  <si>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</si>
  <si>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</si>
  <si>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</si>
  <si>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</si>
  <si>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октябрь (план)</t>
  </si>
  <si>
    <t>х</t>
  </si>
  <si>
    <t>МКП "Жилищно-коммунальное хозяйство" МО ГО Охинский</t>
  </si>
  <si>
    <t xml:space="preserve">                                                                              в зонах входа на октябрь 2022 года (план)</t>
  </si>
  <si>
    <t xml:space="preserve"> октябрь (план)</t>
  </si>
  <si>
    <t>между зонами входа и выхода  на октябрь 2022 года (план)</t>
  </si>
  <si>
    <t>на  октябрь (план)  2022 года</t>
  </si>
  <si>
    <t>на октябрь 2022 года (план)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</si>
  <si>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</si>
  <si>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</si>
  <si>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</si>
  <si>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</si>
  <si>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</si>
  <si>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</si>
  <si>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>ООО "ННК-САХАЛИНМОРНЕФТЕГАЗ" за 2022 год октябрь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</si>
</sst>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H149" sqref="H14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69" t="s">
        <v>3</v>
      </c>
      <c r="K1" s="69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70" t="s">
        <v>144</v>
      </c>
      <c r="C5" s="70"/>
      <c r="D5" s="70"/>
      <c r="E5" s="70"/>
      <c r="F5" s="70"/>
      <c r="G5" s="70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1" t="s">
        <v>79</v>
      </c>
      <c r="E6" s="71"/>
      <c r="F6" s="71"/>
      <c r="G6" s="7"/>
      <c r="H6" s="7"/>
      <c r="I6" s="7"/>
      <c r="J6" s="7"/>
      <c r="K6" s="7"/>
    </row>
    <row r="7" spans="1:16" x14ac:dyDescent="0.2">
      <c r="A7" s="7"/>
      <c r="B7" s="7"/>
      <c r="C7" s="7"/>
      <c r="D7" s="61"/>
      <c r="E7" s="6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2" t="s">
        <v>134</v>
      </c>
      <c r="E8" s="72"/>
      <c r="F8" s="72"/>
      <c r="G8" s="7"/>
      <c r="H8" s="7"/>
      <c r="I8" s="7"/>
      <c r="J8" s="7"/>
      <c r="K8" s="7"/>
    </row>
    <row r="9" spans="1:16" x14ac:dyDescent="0.2">
      <c r="A9" s="7"/>
      <c r="B9" s="7"/>
      <c r="C9" s="7"/>
      <c r="D9" s="62"/>
      <c r="E9" s="61" t="s">
        <v>66</v>
      </c>
      <c r="F9" s="62"/>
      <c r="G9" s="7"/>
      <c r="H9" s="7"/>
      <c r="I9" s="7"/>
      <c r="J9" s="7"/>
      <c r="K9" s="7"/>
    </row>
    <row r="10" spans="1:16" x14ac:dyDescent="0.2">
      <c r="A10" s="7"/>
      <c r="B10" s="48" t="s">
        <v>131</v>
      </c>
      <c r="C10" s="7"/>
      <c r="D10" s="62"/>
      <c r="E10" s="62"/>
      <c r="F10" s="62"/>
      <c r="G10" s="7"/>
      <c r="H10" s="7"/>
      <c r="I10" s="7"/>
      <c r="J10" s="7"/>
      <c r="K10" s="7"/>
    </row>
    <row r="11" spans="1:16" x14ac:dyDescent="0.2">
      <c r="A11" s="7"/>
      <c r="B11" s="59" t="s">
        <v>16</v>
      </c>
      <c r="C11" s="7"/>
      <c r="D11" s="61"/>
      <c r="E11" s="7"/>
      <c r="F11" s="6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3" t="s">
        <v>4</v>
      </c>
      <c r="C13" s="63" t="s">
        <v>5</v>
      </c>
      <c r="D13" s="63" t="s">
        <v>6</v>
      </c>
      <c r="E13" s="63" t="s">
        <v>7</v>
      </c>
      <c r="F13" s="63" t="s">
        <v>8</v>
      </c>
      <c r="G13" s="63" t="s">
        <v>9</v>
      </c>
      <c r="H13" s="63" t="s">
        <v>10</v>
      </c>
      <c r="I13" s="63" t="s">
        <v>11</v>
      </c>
      <c r="J13" s="63" t="s">
        <v>12</v>
      </c>
      <c r="K13" s="63" t="s">
        <v>13</v>
      </c>
    </row>
    <row r="14" spans="1:16" ht="15" x14ac:dyDescent="0.2">
      <c r="A14" s="7"/>
      <c r="B14" s="63">
        <v>1</v>
      </c>
      <c r="C14" s="63">
        <v>2</v>
      </c>
      <c r="D14" s="63">
        <v>3</v>
      </c>
      <c r="E14" s="63">
        <v>4</v>
      </c>
      <c r="F14" s="63">
        <v>5</v>
      </c>
      <c r="G14" s="63">
        <v>6</v>
      </c>
      <c r="H14" s="63">
        <v>7</v>
      </c>
      <c r="I14" s="63">
        <v>8</v>
      </c>
      <c r="J14" s="63">
        <v>9</v>
      </c>
      <c r="K14" s="6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139</v>
      </c>
      <c r="H15" s="16">
        <v>14.525</v>
      </c>
      <c r="I15" s="16">
        <f>H15</f>
        <v>14.525</v>
      </c>
      <c r="J15" s="16">
        <f>I15</f>
        <v>14.525</v>
      </c>
      <c r="K15" s="13">
        <f>F15-J15</f>
        <v>25.765999999999998</v>
      </c>
      <c r="M15" s="8">
        <v>483.5</v>
      </c>
      <c r="N15" s="8">
        <f>M15/12</f>
        <v>40.291666666666664</v>
      </c>
      <c r="O15" s="17">
        <f>I15</f>
        <v>14.525</v>
      </c>
      <c r="P15" s="17">
        <f>N15-O15</f>
        <v>25.766666666666666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139</v>
      </c>
      <c r="H16" s="16">
        <v>5.5590000000000002</v>
      </c>
      <c r="I16" s="16">
        <f t="shared" ref="I16:J17" si="0">H16</f>
        <v>5.5590000000000002</v>
      </c>
      <c r="J16" s="16">
        <f t="shared" si="0"/>
        <v>5.5590000000000002</v>
      </c>
      <c r="K16" s="13">
        <f t="shared" ref="K16" si="1">F16-J16</f>
        <v>7.774</v>
      </c>
      <c r="M16" s="8">
        <v>160</v>
      </c>
      <c r="N16" s="8">
        <f t="shared" ref="N16:N17" si="2">M16/12</f>
        <v>13.333333333333334</v>
      </c>
      <c r="O16" s="17">
        <f>I16</f>
        <v>5.5590000000000002</v>
      </c>
      <c r="P16" s="17">
        <f t="shared" ref="P16:P17" si="3">N16-O16</f>
        <v>7.7743333333333338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113</v>
      </c>
      <c r="F17" s="28">
        <v>87.5</v>
      </c>
      <c r="G17" s="3" t="s">
        <v>140</v>
      </c>
      <c r="H17" s="16">
        <v>115.361</v>
      </c>
      <c r="I17" s="16">
        <f t="shared" si="0"/>
        <v>115.361</v>
      </c>
      <c r="J17" s="16">
        <f t="shared" si="0"/>
        <v>115.361</v>
      </c>
      <c r="K17" s="13" t="s">
        <v>121</v>
      </c>
      <c r="M17" s="8">
        <v>1050</v>
      </c>
      <c r="N17" s="8">
        <f t="shared" si="2"/>
        <v>87.5</v>
      </c>
      <c r="O17" s="17">
        <f>I17</f>
        <v>115.361</v>
      </c>
      <c r="P17" s="17">
        <f t="shared" si="3"/>
        <v>-27.861000000000004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0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3" t="s">
        <v>143</v>
      </c>
      <c r="C25" s="73"/>
      <c r="D25" s="73"/>
      <c r="E25" s="73"/>
      <c r="F25" s="73"/>
      <c r="G25" s="73"/>
      <c r="H25" s="73"/>
      <c r="I25" s="73"/>
      <c r="J25" s="73"/>
      <c r="K25" s="73"/>
    </row>
    <row r="26" spans="1:16" x14ac:dyDescent="0.2">
      <c r="A26" s="7"/>
      <c r="B26" s="1"/>
      <c r="H26" s="68" t="s">
        <v>15</v>
      </c>
      <c r="I26" s="68"/>
      <c r="J26" s="68"/>
      <c r="K26" s="68"/>
    </row>
    <row r="27" spans="1:16" x14ac:dyDescent="0.2">
      <c r="A27" s="7"/>
      <c r="B27" s="1"/>
    </row>
    <row r="28" spans="1:16" x14ac:dyDescent="0.2">
      <c r="A28" s="7"/>
      <c r="B28" s="75" t="s">
        <v>134</v>
      </c>
      <c r="C28" s="75"/>
      <c r="D28" s="75"/>
      <c r="E28" s="75"/>
      <c r="F28" s="75"/>
      <c r="G28" s="75"/>
      <c r="H28" s="75"/>
      <c r="I28" s="75"/>
      <c r="J28" s="75"/>
      <c r="K28" s="75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135</v>
      </c>
    </row>
    <row r="31" spans="1:16" x14ac:dyDescent="0.2">
      <c r="A31" s="7"/>
      <c r="B31" s="59" t="s">
        <v>16</v>
      </c>
    </row>
    <row r="32" spans="1:16" x14ac:dyDescent="0.2">
      <c r="A32" s="7"/>
      <c r="B32" s="1"/>
    </row>
    <row r="33" spans="1:16" ht="105" x14ac:dyDescent="0.2">
      <c r="A33" s="7"/>
      <c r="B33" s="63" t="s">
        <v>4</v>
      </c>
      <c r="C33" s="63" t="s">
        <v>17</v>
      </c>
      <c r="D33" s="63" t="s">
        <v>6</v>
      </c>
      <c r="E33" s="63" t="s">
        <v>18</v>
      </c>
      <c r="F33" s="63" t="s">
        <v>19</v>
      </c>
      <c r="G33" s="63" t="s">
        <v>20</v>
      </c>
      <c r="H33" s="63" t="s">
        <v>10</v>
      </c>
      <c r="I33" s="63" t="s">
        <v>11</v>
      </c>
      <c r="J33" s="63" t="s">
        <v>21</v>
      </c>
      <c r="K33" s="63" t="s">
        <v>22</v>
      </c>
    </row>
    <row r="34" spans="1:16" ht="15" x14ac:dyDescent="0.2">
      <c r="A34" s="7"/>
      <c r="B34" s="63">
        <v>1</v>
      </c>
      <c r="C34" s="63">
        <v>2</v>
      </c>
      <c r="D34" s="63">
        <v>3</v>
      </c>
      <c r="E34" s="63">
        <v>4</v>
      </c>
      <c r="F34" s="63">
        <v>5</v>
      </c>
      <c r="G34" s="63">
        <v>6</v>
      </c>
      <c r="H34" s="63">
        <v>7</v>
      </c>
      <c r="I34" s="63">
        <v>8</v>
      </c>
      <c r="J34" s="63">
        <v>9</v>
      </c>
      <c r="K34" s="63">
        <v>10</v>
      </c>
    </row>
    <row r="35" spans="1:16" ht="57" x14ac:dyDescent="0.2">
      <c r="A35" s="7"/>
      <c r="B35" s="14" t="s">
        <v>84</v>
      </c>
      <c r="C35" s="11" t="s">
        <v>109</v>
      </c>
      <c r="D35" s="11" t="s">
        <v>85</v>
      </c>
      <c r="E35" s="11" t="s">
        <v>88</v>
      </c>
      <c r="F35" s="28">
        <f>40.291</f>
        <v>40.290999999999997</v>
      </c>
      <c r="G35" s="11" t="s">
        <v>139</v>
      </c>
      <c r="H35" s="16">
        <f>H15</f>
        <v>14.525</v>
      </c>
      <c r="I35" s="16">
        <f>H35</f>
        <v>14.525</v>
      </c>
      <c r="J35" s="16">
        <f>I35</f>
        <v>14.525</v>
      </c>
      <c r="K35" s="13">
        <f>F35-J35</f>
        <v>25.765999999999998</v>
      </c>
      <c r="M35" s="8">
        <v>483.5</v>
      </c>
      <c r="N35" s="8">
        <f>M35/12</f>
        <v>40.291666666666664</v>
      </c>
      <c r="O35" s="17">
        <f>I35</f>
        <v>14.525</v>
      </c>
      <c r="P35" s="17">
        <f>N35-O35</f>
        <v>25.766666666666666</v>
      </c>
    </row>
    <row r="36" spans="1:16" ht="57" x14ac:dyDescent="0.2">
      <c r="A36" s="7"/>
      <c r="B36" s="15">
        <v>2</v>
      </c>
      <c r="C36" s="11" t="s">
        <v>110</v>
      </c>
      <c r="D36" s="11" t="s">
        <v>86</v>
      </c>
      <c r="E36" s="11" t="s">
        <v>90</v>
      </c>
      <c r="F36" s="28">
        <v>13.333</v>
      </c>
      <c r="G36" s="11" t="s">
        <v>139</v>
      </c>
      <c r="H36" s="16">
        <f>H16</f>
        <v>5.5590000000000002</v>
      </c>
      <c r="I36" s="16">
        <f t="shared" ref="I36:I37" si="4">H36</f>
        <v>5.5590000000000002</v>
      </c>
      <c r="J36" s="16">
        <f>I36</f>
        <v>5.5590000000000002</v>
      </c>
      <c r="K36" s="13">
        <f>F36-J36</f>
        <v>7.774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5.5590000000000002</v>
      </c>
      <c r="P36" s="17">
        <f t="shared" ref="P36:P37" si="7">N36-O36</f>
        <v>7.7743333333333338</v>
      </c>
    </row>
    <row r="37" spans="1:16" ht="147" customHeight="1" x14ac:dyDescent="0.2">
      <c r="A37" s="7"/>
      <c r="B37" s="15">
        <v>3</v>
      </c>
      <c r="C37" s="11" t="s">
        <v>112</v>
      </c>
      <c r="D37" s="11" t="s">
        <v>87</v>
      </c>
      <c r="E37" s="11" t="s">
        <v>113</v>
      </c>
      <c r="F37" s="28">
        <v>87.5</v>
      </c>
      <c r="G37" s="11" t="s">
        <v>140</v>
      </c>
      <c r="H37" s="16">
        <f>H17</f>
        <v>115.361</v>
      </c>
      <c r="I37" s="16">
        <f t="shared" si="4"/>
        <v>115.361</v>
      </c>
      <c r="J37" s="16">
        <f>I37</f>
        <v>115.361</v>
      </c>
      <c r="K37" s="12" t="s">
        <v>121</v>
      </c>
      <c r="M37" s="8">
        <v>1050</v>
      </c>
      <c r="N37" s="8">
        <f t="shared" si="5"/>
        <v>87.5</v>
      </c>
      <c r="O37" s="17">
        <f t="shared" si="6"/>
        <v>115.361</v>
      </c>
      <c r="P37" s="17">
        <f t="shared" si="7"/>
        <v>-27.861000000000004</v>
      </c>
    </row>
    <row r="38" spans="1:16" x14ac:dyDescent="0.2">
      <c r="A38" s="7"/>
      <c r="B38" s="9"/>
    </row>
    <row r="39" spans="1:16" x14ac:dyDescent="0.2">
      <c r="A39" s="7"/>
      <c r="B39" s="1"/>
      <c r="O39" s="76"/>
    </row>
    <row r="40" spans="1:16" x14ac:dyDescent="0.2">
      <c r="A40" s="7"/>
      <c r="B40" s="9"/>
      <c r="O40" s="76"/>
    </row>
    <row r="41" spans="1:16" x14ac:dyDescent="0.2">
      <c r="A41" s="7"/>
      <c r="B41" s="2"/>
      <c r="O41" s="76"/>
    </row>
    <row r="42" spans="1:16" x14ac:dyDescent="0.2">
      <c r="A42" s="7"/>
      <c r="B42" s="9"/>
      <c r="O42" s="77"/>
    </row>
    <row r="43" spans="1:16" x14ac:dyDescent="0.2">
      <c r="A43" s="7"/>
      <c r="B43" s="1"/>
      <c r="K43" s="60" t="s">
        <v>23</v>
      </c>
      <c r="O43" s="77"/>
    </row>
    <row r="44" spans="1:16" x14ac:dyDescent="0.2">
      <c r="A44" s="7"/>
      <c r="B44" s="9"/>
      <c r="O44" s="77"/>
    </row>
    <row r="45" spans="1:16" x14ac:dyDescent="0.2">
      <c r="A45" s="7"/>
      <c r="B45" s="9"/>
    </row>
    <row r="46" spans="1:16" ht="15" x14ac:dyDescent="0.2">
      <c r="A46" s="7"/>
      <c r="B46" s="73" t="s">
        <v>143</v>
      </c>
      <c r="C46" s="73"/>
      <c r="D46" s="73"/>
      <c r="E46" s="73"/>
      <c r="F46" s="73"/>
      <c r="G46" s="73"/>
      <c r="H46" s="73"/>
      <c r="I46" s="73"/>
      <c r="J46" s="73"/>
      <c r="K46" s="73"/>
    </row>
    <row r="47" spans="1:16" x14ac:dyDescent="0.2">
      <c r="A47" s="7"/>
      <c r="B47" s="1"/>
      <c r="H47" s="68" t="s">
        <v>15</v>
      </c>
      <c r="I47" s="68"/>
      <c r="J47" s="68"/>
      <c r="K47" s="68"/>
    </row>
    <row r="48" spans="1:16" x14ac:dyDescent="0.2">
      <c r="A48" s="7"/>
      <c r="B48" s="1"/>
    </row>
    <row r="49" spans="1:11" x14ac:dyDescent="0.2">
      <c r="A49" s="7"/>
      <c r="B49" s="75" t="s">
        <v>136</v>
      </c>
      <c r="C49" s="75"/>
      <c r="D49" s="75"/>
      <c r="E49" s="75"/>
      <c r="F49" s="75"/>
      <c r="G49" s="75"/>
      <c r="H49" s="75"/>
      <c r="I49" s="75"/>
      <c r="J49" s="75"/>
      <c r="K49" s="75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131</v>
      </c>
    </row>
    <row r="52" spans="1:11" x14ac:dyDescent="0.2">
      <c r="A52" s="7"/>
      <c r="B52" s="59" t="s">
        <v>16</v>
      </c>
    </row>
    <row r="53" spans="1:11" x14ac:dyDescent="0.2">
      <c r="A53" s="7"/>
      <c r="B53" s="9"/>
    </row>
    <row r="54" spans="1:11" ht="15" x14ac:dyDescent="0.2">
      <c r="A54" s="7"/>
      <c r="B54" s="74" t="s">
        <v>24</v>
      </c>
      <c r="C54" s="74" t="s">
        <v>17</v>
      </c>
      <c r="D54" s="74" t="s">
        <v>25</v>
      </c>
      <c r="E54" s="74"/>
      <c r="F54" s="74"/>
      <c r="G54" s="74"/>
      <c r="H54" s="74"/>
      <c r="I54" s="74"/>
      <c r="J54" s="74"/>
      <c r="K54" s="74"/>
    </row>
    <row r="55" spans="1:11" ht="15" x14ac:dyDescent="0.2">
      <c r="A55" s="7"/>
      <c r="B55" s="74"/>
      <c r="C55" s="74"/>
      <c r="D55" s="74">
        <v>1</v>
      </c>
      <c r="E55" s="74"/>
      <c r="F55" s="74">
        <v>2</v>
      </c>
      <c r="G55" s="74"/>
      <c r="H55" s="74">
        <v>3</v>
      </c>
      <c r="I55" s="74"/>
      <c r="J55" s="74" t="s">
        <v>26</v>
      </c>
      <c r="K55" s="74"/>
    </row>
    <row r="56" spans="1:11" ht="15" x14ac:dyDescent="0.2">
      <c r="A56" s="7"/>
      <c r="B56" s="74"/>
      <c r="C56" s="74"/>
      <c r="D56" s="74" t="s">
        <v>27</v>
      </c>
      <c r="E56" s="74"/>
      <c r="F56" s="74" t="s">
        <v>28</v>
      </c>
      <c r="G56" s="74"/>
      <c r="H56" s="74" t="s">
        <v>29</v>
      </c>
      <c r="I56" s="74"/>
      <c r="J56" s="74" t="s">
        <v>26</v>
      </c>
      <c r="K56" s="74"/>
    </row>
    <row r="57" spans="1:11" ht="45" x14ac:dyDescent="0.2">
      <c r="A57" s="7"/>
      <c r="B57" s="74"/>
      <c r="C57" s="74"/>
      <c r="D57" s="63" t="s">
        <v>30</v>
      </c>
      <c r="E57" s="63" t="s">
        <v>31</v>
      </c>
      <c r="F57" s="63" t="s">
        <v>30</v>
      </c>
      <c r="G57" s="63" t="s">
        <v>31</v>
      </c>
      <c r="H57" s="63" t="s">
        <v>30</v>
      </c>
      <c r="I57" s="63" t="s">
        <v>31</v>
      </c>
      <c r="J57" s="63" t="s">
        <v>30</v>
      </c>
      <c r="K57" s="63" t="s">
        <v>31</v>
      </c>
    </row>
    <row r="58" spans="1:11" ht="15" x14ac:dyDescent="0.2">
      <c r="A58" s="7"/>
      <c r="B58" s="63">
        <v>1</v>
      </c>
      <c r="C58" s="63">
        <v>2</v>
      </c>
      <c r="D58" s="63">
        <v>3</v>
      </c>
      <c r="E58" s="63">
        <v>4</v>
      </c>
      <c r="F58" s="63">
        <v>5</v>
      </c>
      <c r="G58" s="63">
        <v>6</v>
      </c>
      <c r="H58" s="63">
        <v>7</v>
      </c>
      <c r="I58" s="63">
        <v>8</v>
      </c>
      <c r="J58" s="63">
        <v>9</v>
      </c>
      <c r="K58" s="63">
        <v>10</v>
      </c>
    </row>
    <row r="59" spans="1:11" ht="15" x14ac:dyDescent="0.2">
      <c r="A59" s="7"/>
      <c r="B59" s="66">
        <v>1</v>
      </c>
      <c r="C59" s="66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6">
        <v>2</v>
      </c>
      <c r="C60" s="66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6">
        <v>3</v>
      </c>
      <c r="C61" s="66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6" t="s">
        <v>26</v>
      </c>
      <c r="C62" s="66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78" t="s">
        <v>143</v>
      </c>
      <c r="C70" s="78"/>
      <c r="D70" s="78"/>
      <c r="E70" s="78"/>
      <c r="F70" s="78"/>
      <c r="G70" s="78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5" t="s">
        <v>137</v>
      </c>
      <c r="C73" s="75"/>
      <c r="D73" s="75"/>
      <c r="E73" s="75"/>
      <c r="F73" s="75"/>
      <c r="G73" s="75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131</v>
      </c>
    </row>
    <row r="76" spans="1:11" x14ac:dyDescent="0.2">
      <c r="A76" s="7"/>
      <c r="B76" s="59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4" t="s">
        <v>0</v>
      </c>
      <c r="C79" s="74" t="s">
        <v>36</v>
      </c>
      <c r="D79" s="74" t="s">
        <v>37</v>
      </c>
      <c r="E79" s="74" t="s">
        <v>73</v>
      </c>
      <c r="F79" s="74" t="s">
        <v>70</v>
      </c>
      <c r="G79" s="74" t="s">
        <v>74</v>
      </c>
    </row>
    <row r="80" spans="1:11" ht="63" customHeight="1" x14ac:dyDescent="0.2">
      <c r="A80" s="7"/>
      <c r="B80" s="74"/>
      <c r="C80" s="74"/>
      <c r="D80" s="74"/>
      <c r="E80" s="74"/>
      <c r="F80" s="74"/>
      <c r="G80" s="74"/>
    </row>
    <row r="81" spans="1:7" ht="15.75" thickBot="1" x14ac:dyDescent="0.25">
      <c r="A81" s="7"/>
      <c r="B81" s="63">
        <v>1</v>
      </c>
      <c r="C81" s="63">
        <v>2</v>
      </c>
      <c r="D81" s="63">
        <v>3</v>
      </c>
      <c r="E81" s="63">
        <v>4</v>
      </c>
      <c r="F81" s="63">
        <v>5</v>
      </c>
      <c r="G81" s="63">
        <v>6</v>
      </c>
    </row>
    <row r="82" spans="1:7" ht="13.9" customHeight="1" x14ac:dyDescent="0.2">
      <c r="A82" s="7"/>
      <c r="B82" s="81" t="s">
        <v>81</v>
      </c>
      <c r="C82" s="81" t="s">
        <v>108</v>
      </c>
      <c r="D82" s="29" t="s">
        <v>95</v>
      </c>
      <c r="E82" s="49">
        <v>8.4870000000000001</v>
      </c>
      <c r="F82" s="49">
        <v>8.4870000000000001</v>
      </c>
      <c r="G82" s="84">
        <f>K15</f>
        <v>25.765999999999998</v>
      </c>
    </row>
    <row r="83" spans="1:7" ht="13.9" customHeight="1" x14ac:dyDescent="0.2">
      <c r="A83" s="7"/>
      <c r="B83" s="82"/>
      <c r="C83" s="82"/>
      <c r="D83" s="29" t="s">
        <v>96</v>
      </c>
      <c r="E83" s="22">
        <v>2.6509999999999998</v>
      </c>
      <c r="F83" s="22">
        <v>2.6509999999999998</v>
      </c>
      <c r="G83" s="85"/>
    </row>
    <row r="84" spans="1:7" ht="13.9" customHeight="1" x14ac:dyDescent="0.2">
      <c r="A84" s="7"/>
      <c r="B84" s="82"/>
      <c r="C84" s="82"/>
      <c r="D84" s="29" t="s">
        <v>133</v>
      </c>
      <c r="E84" s="22">
        <v>5.0400000000000002E-3</v>
      </c>
      <c r="F84" s="22">
        <v>5.0400000000000002E-3</v>
      </c>
      <c r="G84" s="85"/>
    </row>
    <row r="85" spans="1:7" ht="13.9" customHeight="1" x14ac:dyDescent="0.2">
      <c r="A85" s="7"/>
      <c r="B85" s="82"/>
      <c r="C85" s="82"/>
      <c r="D85" s="30" t="s">
        <v>97</v>
      </c>
      <c r="E85" s="22">
        <v>1.15E-2</v>
      </c>
      <c r="F85" s="22">
        <v>1.15E-2</v>
      </c>
      <c r="G85" s="85"/>
    </row>
    <row r="86" spans="1:7" ht="13.9" customHeight="1" x14ac:dyDescent="0.2">
      <c r="A86" s="7"/>
      <c r="B86" s="82"/>
      <c r="C86" s="82"/>
      <c r="D86" s="29" t="s">
        <v>122</v>
      </c>
      <c r="E86" s="22">
        <v>7.4999999999999997E-2</v>
      </c>
      <c r="F86" s="22">
        <v>7.4999999999999997E-2</v>
      </c>
      <c r="G86" s="85"/>
    </row>
    <row r="87" spans="1:7" ht="13.9" customHeight="1" x14ac:dyDescent="0.2">
      <c r="A87" s="7"/>
      <c r="B87" s="82"/>
      <c r="C87" s="82"/>
      <c r="D87" s="31" t="s">
        <v>99</v>
      </c>
      <c r="E87" s="22">
        <v>0</v>
      </c>
      <c r="F87" s="22">
        <v>0</v>
      </c>
      <c r="G87" s="85"/>
    </row>
    <row r="88" spans="1:7" ht="22.5" x14ac:dyDescent="0.2">
      <c r="A88" s="7"/>
      <c r="B88" s="82"/>
      <c r="C88" s="82"/>
      <c r="D88" s="32" t="s">
        <v>98</v>
      </c>
      <c r="E88" s="22">
        <v>5.1999999999999998E-2</v>
      </c>
      <c r="F88" s="22">
        <v>5.1999999999999998E-2</v>
      </c>
      <c r="G88" s="85"/>
    </row>
    <row r="89" spans="1:7" ht="14.45" customHeight="1" thickBot="1" x14ac:dyDescent="0.25">
      <c r="A89" s="7"/>
      <c r="B89" s="83"/>
      <c r="C89" s="83"/>
      <c r="D89" s="31" t="s">
        <v>141</v>
      </c>
      <c r="E89" s="50">
        <v>3.2438166191839986</v>
      </c>
      <c r="F89" s="50">
        <v>3.2438166191839986</v>
      </c>
      <c r="G89" s="86"/>
    </row>
    <row r="90" spans="1:7" ht="13.9" customHeight="1" x14ac:dyDescent="0.2">
      <c r="A90" s="7"/>
      <c r="B90" s="81" t="s">
        <v>82</v>
      </c>
      <c r="C90" s="81" t="s">
        <v>110</v>
      </c>
      <c r="D90" s="31" t="s">
        <v>96</v>
      </c>
      <c r="E90" s="49">
        <v>1.2470000000000001</v>
      </c>
      <c r="F90" s="49">
        <v>1.2470000000000001</v>
      </c>
      <c r="G90" s="87">
        <f>K16</f>
        <v>7.774</v>
      </c>
    </row>
    <row r="91" spans="1:7" ht="13.9" customHeight="1" x14ac:dyDescent="0.2">
      <c r="A91" s="7"/>
      <c r="B91" s="82" t="s">
        <v>82</v>
      </c>
      <c r="C91" s="82"/>
      <c r="D91" s="31" t="s">
        <v>123</v>
      </c>
      <c r="E91" s="22">
        <v>0</v>
      </c>
      <c r="F91" s="22">
        <v>0</v>
      </c>
      <c r="G91" s="88"/>
    </row>
    <row r="92" spans="1:7" ht="13.9" hidden="1" customHeight="1" x14ac:dyDescent="0.2">
      <c r="A92" s="7"/>
      <c r="B92" s="82"/>
      <c r="C92" s="82"/>
      <c r="D92" s="31" t="s">
        <v>114</v>
      </c>
      <c r="E92" s="22">
        <v>0</v>
      </c>
      <c r="F92" s="22">
        <v>0</v>
      </c>
      <c r="G92" s="88"/>
    </row>
    <row r="93" spans="1:7" ht="13.9" hidden="1" customHeight="1" x14ac:dyDescent="0.2">
      <c r="A93" s="7"/>
      <c r="B93" s="82"/>
      <c r="C93" s="82"/>
      <c r="D93" s="31" t="s">
        <v>115</v>
      </c>
      <c r="E93" s="34">
        <v>0</v>
      </c>
      <c r="F93" s="34">
        <v>0</v>
      </c>
      <c r="G93" s="88"/>
    </row>
    <row r="94" spans="1:7" ht="14.45" customHeight="1" thickBot="1" x14ac:dyDescent="0.25">
      <c r="A94" s="7"/>
      <c r="B94" s="82" t="s">
        <v>82</v>
      </c>
      <c r="C94" s="82"/>
      <c r="D94" s="31" t="s">
        <v>141</v>
      </c>
      <c r="E94" s="50">
        <v>4.3122403999999994</v>
      </c>
      <c r="F94" s="50">
        <v>4.3122403999999994</v>
      </c>
      <c r="G94" s="89"/>
    </row>
    <row r="95" spans="1:7" ht="13.9" customHeight="1" x14ac:dyDescent="0.2">
      <c r="A95" s="7"/>
      <c r="B95" s="81" t="s">
        <v>83</v>
      </c>
      <c r="C95" s="76" t="s">
        <v>111</v>
      </c>
      <c r="D95" s="33" t="s">
        <v>116</v>
      </c>
      <c r="E95" s="49">
        <v>81.698999999999998</v>
      </c>
      <c r="F95" s="49">
        <v>81.698999999999998</v>
      </c>
      <c r="G95" s="87" t="str">
        <f>K17</f>
        <v>нет свободной мощности</v>
      </c>
    </row>
    <row r="96" spans="1:7" x14ac:dyDescent="0.2">
      <c r="A96" s="7"/>
      <c r="B96" s="82"/>
      <c r="C96" s="76"/>
      <c r="D96" s="33" t="s">
        <v>117</v>
      </c>
      <c r="E96" s="22">
        <v>28.673000000000002</v>
      </c>
      <c r="F96" s="22">
        <v>28.673000000000002</v>
      </c>
      <c r="G96" s="92"/>
    </row>
    <row r="97" spans="1:9" x14ac:dyDescent="0.2">
      <c r="A97" s="7"/>
      <c r="B97" s="82"/>
      <c r="C97" s="76"/>
      <c r="D97" s="33" t="s">
        <v>118</v>
      </c>
      <c r="E97" s="22">
        <v>1.24</v>
      </c>
      <c r="F97" s="22">
        <v>1.24</v>
      </c>
      <c r="G97" s="92"/>
    </row>
    <row r="98" spans="1:9" ht="13.9" customHeight="1" x14ac:dyDescent="0.2">
      <c r="A98" s="7"/>
      <c r="B98" s="82"/>
      <c r="C98" s="77"/>
      <c r="D98" s="31" t="s">
        <v>119</v>
      </c>
      <c r="E98" s="22">
        <v>1.365</v>
      </c>
      <c r="F98" s="22">
        <v>1.365</v>
      </c>
      <c r="G98" s="92"/>
    </row>
    <row r="99" spans="1:9" ht="13.9" customHeight="1" x14ac:dyDescent="0.2">
      <c r="A99" s="7"/>
      <c r="B99" s="82"/>
      <c r="C99" s="77"/>
      <c r="D99" s="31" t="s">
        <v>120</v>
      </c>
      <c r="E99" s="22">
        <v>2</v>
      </c>
      <c r="F99" s="22">
        <v>2</v>
      </c>
      <c r="G99" s="92"/>
    </row>
    <row r="100" spans="1:9" ht="13.9" customHeight="1" thickBot="1" x14ac:dyDescent="0.25">
      <c r="A100" s="7"/>
      <c r="B100" s="82"/>
      <c r="C100" s="77"/>
      <c r="D100" s="31" t="s">
        <v>141</v>
      </c>
      <c r="E100" s="50">
        <v>0.384245</v>
      </c>
      <c r="F100" s="50">
        <v>0.384245</v>
      </c>
      <c r="G100" s="92"/>
    </row>
    <row r="101" spans="1:9" ht="13.9" customHeight="1" x14ac:dyDescent="0.2">
      <c r="A101" s="7"/>
      <c r="B101" s="90"/>
      <c r="C101" s="76" t="s">
        <v>110</v>
      </c>
      <c r="D101" s="33" t="s">
        <v>116</v>
      </c>
      <c r="E101" s="51">
        <v>102.935</v>
      </c>
      <c r="F101" s="51">
        <v>102.935</v>
      </c>
      <c r="G101" s="92"/>
    </row>
    <row r="102" spans="1:9" ht="13.9" customHeight="1" x14ac:dyDescent="0.2">
      <c r="A102" s="7"/>
      <c r="B102" s="91"/>
      <c r="C102" s="94"/>
      <c r="D102" s="33" t="s">
        <v>117</v>
      </c>
      <c r="E102" s="35">
        <v>18.885836999999999</v>
      </c>
      <c r="F102" s="35">
        <v>18.885836999999999</v>
      </c>
      <c r="G102" s="93"/>
    </row>
    <row r="103" spans="1:9" ht="13.9" customHeight="1" x14ac:dyDescent="0.2">
      <c r="A103" s="7"/>
      <c r="B103" s="66" t="s">
        <v>38</v>
      </c>
      <c r="C103" s="55" t="s">
        <v>132</v>
      </c>
      <c r="D103" s="56" t="s">
        <v>132</v>
      </c>
      <c r="E103" s="57">
        <f>SUM(E82:E102)</f>
        <v>257.26667901918398</v>
      </c>
      <c r="F103" s="57">
        <f>SUM(F82:F102)</f>
        <v>257.26667901918398</v>
      </c>
      <c r="G103" s="66" t="s">
        <v>132</v>
      </c>
      <c r="I103" s="60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0"/>
    </row>
    <row r="105" spans="1:9" x14ac:dyDescent="0.2">
      <c r="A105" s="7"/>
      <c r="B105" s="1"/>
      <c r="I105" s="6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5" t="s">
        <v>40</v>
      </c>
      <c r="C107" s="95"/>
      <c r="D107" s="95"/>
      <c r="E107" s="95"/>
      <c r="F107" s="95"/>
      <c r="G107" s="95"/>
      <c r="H107" s="95"/>
      <c r="I107" s="95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3" t="s">
        <v>41</v>
      </c>
      <c r="C111" s="63" t="s">
        <v>42</v>
      </c>
      <c r="D111" s="63" t="s">
        <v>43</v>
      </c>
      <c r="E111" s="63" t="s">
        <v>44</v>
      </c>
      <c r="F111" s="63" t="s">
        <v>45</v>
      </c>
      <c r="G111" s="63" t="s">
        <v>46</v>
      </c>
      <c r="H111" s="63" t="s">
        <v>47</v>
      </c>
      <c r="I111" s="63" t="s">
        <v>48</v>
      </c>
    </row>
    <row r="112" spans="1:9" ht="15" x14ac:dyDescent="0.2">
      <c r="A112" s="7"/>
      <c r="B112" s="63">
        <v>1</v>
      </c>
      <c r="C112" s="63">
        <v>2</v>
      </c>
      <c r="D112" s="63">
        <v>3</v>
      </c>
      <c r="E112" s="63">
        <v>4</v>
      </c>
      <c r="F112" s="63">
        <v>5</v>
      </c>
      <c r="G112" s="63">
        <v>6</v>
      </c>
      <c r="H112" s="63">
        <v>7</v>
      </c>
      <c r="I112" s="63">
        <v>8</v>
      </c>
    </row>
    <row r="113" spans="1:11" ht="28.5" customHeight="1" x14ac:dyDescent="0.2">
      <c r="A113" s="7"/>
      <c r="B113" s="79" t="s">
        <v>100</v>
      </c>
      <c r="C113" s="4" t="s">
        <v>88</v>
      </c>
      <c r="D113" s="25">
        <v>80</v>
      </c>
      <c r="E113" s="25">
        <v>25</v>
      </c>
      <c r="F113" s="25"/>
      <c r="G113" s="25">
        <f>D113-E113</f>
        <v>55</v>
      </c>
      <c r="H113" s="4"/>
      <c r="I113" s="4"/>
    </row>
    <row r="114" spans="1:11" x14ac:dyDescent="0.2">
      <c r="A114" s="7"/>
      <c r="B114" s="80"/>
      <c r="C114" s="4" t="s">
        <v>89</v>
      </c>
      <c r="D114" s="25">
        <v>9</v>
      </c>
      <c r="E114" s="25">
        <v>2.2999999999999998</v>
      </c>
      <c r="F114" s="25"/>
      <c r="G114" s="25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79" t="s">
        <v>101</v>
      </c>
      <c r="C115" s="4" t="s">
        <v>102</v>
      </c>
      <c r="D115" s="25">
        <v>5</v>
      </c>
      <c r="E115" s="25">
        <v>0.5</v>
      </c>
      <c r="F115" s="25"/>
      <c r="G115" s="25">
        <f t="shared" si="8"/>
        <v>4.5</v>
      </c>
      <c r="H115" s="4"/>
      <c r="I115" s="4"/>
    </row>
    <row r="116" spans="1:11" x14ac:dyDescent="0.2">
      <c r="A116" s="7"/>
      <c r="B116" s="103"/>
      <c r="C116" s="4" t="s">
        <v>103</v>
      </c>
      <c r="D116" s="25">
        <v>40</v>
      </c>
      <c r="E116" s="25">
        <v>1</v>
      </c>
      <c r="F116" s="25"/>
      <c r="G116" s="25">
        <f t="shared" si="8"/>
        <v>39</v>
      </c>
      <c r="H116" s="4"/>
      <c r="I116" s="4"/>
    </row>
    <row r="117" spans="1:11" ht="28.5" x14ac:dyDescent="0.2">
      <c r="A117" s="7"/>
      <c r="B117" s="103"/>
      <c r="C117" s="4" t="s">
        <v>104</v>
      </c>
      <c r="D117" s="25">
        <v>4.8</v>
      </c>
      <c r="E117" s="25">
        <v>0.55000000000000004</v>
      </c>
      <c r="F117" s="25"/>
      <c r="G117" s="25">
        <f t="shared" si="8"/>
        <v>4.25</v>
      </c>
      <c r="H117" s="4"/>
      <c r="I117" s="4"/>
    </row>
    <row r="118" spans="1:11" ht="28.5" x14ac:dyDescent="0.2">
      <c r="A118" s="7"/>
      <c r="B118" s="103"/>
      <c r="C118" s="4" t="s">
        <v>107</v>
      </c>
      <c r="D118" s="25">
        <v>15</v>
      </c>
      <c r="E118" s="25">
        <v>0.5</v>
      </c>
      <c r="F118" s="25"/>
      <c r="G118" s="25">
        <f t="shared" si="8"/>
        <v>14.5</v>
      </c>
      <c r="H118" s="4"/>
      <c r="I118" s="4"/>
    </row>
    <row r="119" spans="1:11" x14ac:dyDescent="0.2">
      <c r="A119" s="7"/>
      <c r="B119" s="103"/>
      <c r="C119" s="4" t="s">
        <v>105</v>
      </c>
      <c r="D119" s="25">
        <v>150</v>
      </c>
      <c r="E119" s="25">
        <v>20</v>
      </c>
      <c r="F119" s="25"/>
      <c r="G119" s="25">
        <f t="shared" si="8"/>
        <v>130</v>
      </c>
      <c r="H119" s="4"/>
      <c r="I119" s="4"/>
    </row>
    <row r="120" spans="1:11" x14ac:dyDescent="0.2">
      <c r="A120" s="7"/>
      <c r="B120" s="80"/>
      <c r="C120" s="4" t="s">
        <v>106</v>
      </c>
      <c r="D120" s="25">
        <v>160</v>
      </c>
      <c r="E120" s="25">
        <v>151</v>
      </c>
      <c r="F120" s="25"/>
      <c r="G120" s="25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0" t="s">
        <v>49</v>
      </c>
    </row>
    <row r="124" spans="1:11" x14ac:dyDescent="0.2">
      <c r="A124" s="7"/>
      <c r="B124" s="9"/>
      <c r="H124" s="60"/>
    </row>
    <row r="125" spans="1:11" ht="39.75" customHeight="1" x14ac:dyDescent="0.2">
      <c r="A125" s="7"/>
      <c r="B125" s="78" t="s">
        <v>142</v>
      </c>
      <c r="C125" s="78"/>
      <c r="D125" s="78"/>
      <c r="E125" s="78"/>
      <c r="F125" s="78"/>
      <c r="G125" s="78"/>
      <c r="H125" s="5"/>
      <c r="I125" s="5"/>
      <c r="J125" s="5"/>
      <c r="K125" s="5"/>
    </row>
    <row r="126" spans="1:11" x14ac:dyDescent="0.2">
      <c r="A126" s="7"/>
      <c r="B126" s="1"/>
      <c r="C126" s="68" t="s">
        <v>15</v>
      </c>
      <c r="D126" s="68"/>
      <c r="E126" s="68"/>
      <c r="F126" s="6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5" t="s">
        <v>138</v>
      </c>
      <c r="C128" s="75"/>
      <c r="D128" s="75"/>
      <c r="E128" s="75"/>
      <c r="F128" s="75"/>
      <c r="G128" s="75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131</v>
      </c>
    </row>
    <row r="131" spans="1:14" x14ac:dyDescent="0.2">
      <c r="A131" s="7"/>
      <c r="B131" s="59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3" t="s">
        <v>75</v>
      </c>
      <c r="C134" s="63" t="s">
        <v>50</v>
      </c>
      <c r="D134" s="63" t="s">
        <v>51</v>
      </c>
      <c r="E134" s="63" t="s">
        <v>52</v>
      </c>
      <c r="F134" s="63" t="s">
        <v>71</v>
      </c>
      <c r="G134" s="63" t="s">
        <v>70</v>
      </c>
      <c r="H134" s="63" t="s">
        <v>78</v>
      </c>
    </row>
    <row r="135" spans="1:14" ht="15" x14ac:dyDescent="0.2">
      <c r="A135" s="7"/>
      <c r="B135" s="63">
        <v>1</v>
      </c>
      <c r="C135" s="63">
        <v>2</v>
      </c>
      <c r="D135" s="63">
        <v>3</v>
      </c>
      <c r="E135" s="63">
        <v>4</v>
      </c>
      <c r="F135" s="63">
        <v>5</v>
      </c>
      <c r="G135" s="63">
        <v>6</v>
      </c>
      <c r="H135" s="63">
        <v>7</v>
      </c>
    </row>
    <row r="136" spans="1:14" ht="15" x14ac:dyDescent="0.2">
      <c r="A136" s="7"/>
      <c r="B136" s="104" t="s">
        <v>91</v>
      </c>
      <c r="C136" s="81" t="s">
        <v>93</v>
      </c>
      <c r="D136" s="19" t="s">
        <v>95</v>
      </c>
      <c r="E136" s="20">
        <v>2</v>
      </c>
      <c r="F136" s="52">
        <v>8.4870000000000001</v>
      </c>
      <c r="G136" s="52">
        <v>8.4870000000000001</v>
      </c>
      <c r="H136" s="107">
        <f>N137</f>
        <v>31.416166666666665</v>
      </c>
      <c r="I136" s="21"/>
      <c r="J136" s="21"/>
      <c r="K136" s="21"/>
      <c r="L136" s="21"/>
      <c r="M136" s="8">
        <v>483.5</v>
      </c>
      <c r="N136" s="23">
        <f>G136+G137+G138+G139+G140+G141</f>
        <v>8.8754999999999988</v>
      </c>
    </row>
    <row r="137" spans="1:14" ht="15" x14ac:dyDescent="0.2">
      <c r="A137" s="7"/>
      <c r="B137" s="105"/>
      <c r="C137" s="90"/>
      <c r="D137" s="19" t="s">
        <v>96</v>
      </c>
      <c r="E137" s="20">
        <v>4</v>
      </c>
      <c r="F137" s="22">
        <v>0.25</v>
      </c>
      <c r="G137" s="22">
        <v>0.25</v>
      </c>
      <c r="H137" s="108"/>
      <c r="I137" s="67"/>
      <c r="J137" s="67"/>
      <c r="K137" s="67"/>
      <c r="L137" s="21"/>
      <c r="M137" s="8">
        <f>M136/12</f>
        <v>40.291666666666664</v>
      </c>
      <c r="N137" s="24">
        <f>M137-N136</f>
        <v>31.416166666666665</v>
      </c>
    </row>
    <row r="138" spans="1:14" ht="22.5" x14ac:dyDescent="0.2">
      <c r="A138" s="7"/>
      <c r="B138" s="105"/>
      <c r="C138" s="90"/>
      <c r="D138" s="19" t="s">
        <v>97</v>
      </c>
      <c r="E138" s="20">
        <v>6</v>
      </c>
      <c r="F138" s="22">
        <v>1.15E-2</v>
      </c>
      <c r="G138" s="22">
        <v>1.15E-2</v>
      </c>
      <c r="H138" s="108"/>
      <c r="I138" s="67"/>
      <c r="J138" s="67"/>
      <c r="K138" s="67"/>
      <c r="L138" s="21"/>
    </row>
    <row r="139" spans="1:14" ht="22.5" x14ac:dyDescent="0.2">
      <c r="A139" s="7"/>
      <c r="B139" s="105"/>
      <c r="C139" s="90"/>
      <c r="D139" s="19" t="s">
        <v>98</v>
      </c>
      <c r="E139" s="20">
        <v>5</v>
      </c>
      <c r="F139" s="22">
        <v>5.1999999999999998E-2</v>
      </c>
      <c r="G139" s="22">
        <v>5.1999999999999998E-2</v>
      </c>
      <c r="H139" s="108"/>
      <c r="I139" s="67"/>
      <c r="J139" s="67"/>
      <c r="K139" s="67"/>
      <c r="L139" s="21"/>
    </row>
    <row r="140" spans="1:14" ht="15" x14ac:dyDescent="0.2">
      <c r="A140" s="7"/>
      <c r="B140" s="105"/>
      <c r="C140" s="90"/>
      <c r="D140" s="19" t="s">
        <v>122</v>
      </c>
      <c r="E140" s="20">
        <v>5</v>
      </c>
      <c r="F140" s="22">
        <v>7.4999999999999997E-2</v>
      </c>
      <c r="G140" s="22">
        <v>7.4999999999999997E-2</v>
      </c>
      <c r="H140" s="108"/>
      <c r="I140" s="67"/>
      <c r="J140" s="67"/>
      <c r="K140" s="67"/>
      <c r="L140" s="21"/>
    </row>
    <row r="141" spans="1:14" ht="15" x14ac:dyDescent="0.2">
      <c r="A141" s="7"/>
      <c r="B141" s="106"/>
      <c r="C141" s="91"/>
      <c r="D141" s="19" t="s">
        <v>99</v>
      </c>
      <c r="E141" s="20">
        <v>5</v>
      </c>
      <c r="F141" s="22">
        <v>0</v>
      </c>
      <c r="G141" s="22">
        <v>0</v>
      </c>
      <c r="H141" s="109"/>
      <c r="I141" s="26"/>
      <c r="J141" s="26"/>
      <c r="K141" s="26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92</v>
      </c>
      <c r="C142" s="64" t="s">
        <v>94</v>
      </c>
      <c r="D142" s="64" t="s">
        <v>123</v>
      </c>
      <c r="E142" s="38">
        <v>3</v>
      </c>
      <c r="F142" s="22">
        <v>0</v>
      </c>
      <c r="G142" s="22">
        <v>0</v>
      </c>
      <c r="H142" s="54">
        <f>N142</f>
        <v>13.333333333333334</v>
      </c>
      <c r="I142" s="26"/>
      <c r="J142" s="26"/>
      <c r="K142" s="26"/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66" t="s">
        <v>1</v>
      </c>
      <c r="C143" s="25" t="s">
        <v>132</v>
      </c>
      <c r="D143" s="25" t="s">
        <v>132</v>
      </c>
      <c r="E143" s="25" t="s">
        <v>132</v>
      </c>
      <c r="F143" s="58">
        <f>SUM(F136:F142)</f>
        <v>8.8754999999999988</v>
      </c>
      <c r="G143" s="58">
        <f>SUM(G136:G142)</f>
        <v>8.8754999999999988</v>
      </c>
      <c r="H143" s="25" t="s">
        <v>132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6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78" t="s">
        <v>54</v>
      </c>
      <c r="C149" s="78"/>
      <c r="D149" s="78"/>
      <c r="E149" s="78"/>
      <c r="F149" s="26"/>
      <c r="G149" s="26"/>
      <c r="H149" s="26"/>
      <c r="I149" s="26"/>
    </row>
    <row r="150" spans="1:14" ht="25.5" customHeight="1" x14ac:dyDescent="0.2">
      <c r="A150" s="7"/>
      <c r="B150" s="73" t="s">
        <v>145</v>
      </c>
      <c r="C150" s="73"/>
      <c r="D150" s="73"/>
      <c r="E150" s="73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2" t="s">
        <v>124</v>
      </c>
      <c r="N153" s="102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65">
        <v>8.2970000000000006</v>
      </c>
      <c r="N154" s="65">
        <v>8.2970000000000006</v>
      </c>
    </row>
    <row r="155" spans="1:14" ht="14.25" customHeight="1" x14ac:dyDescent="0.2">
      <c r="A155" s="7"/>
      <c r="B155" s="96" t="s">
        <v>55</v>
      </c>
      <c r="C155" s="97"/>
      <c r="D155" s="100" t="s">
        <v>76</v>
      </c>
      <c r="E155" s="100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98"/>
      <c r="C156" s="99"/>
      <c r="D156" s="101"/>
      <c r="E156" s="101"/>
      <c r="F156" s="26"/>
      <c r="G156" s="26"/>
      <c r="H156" s="26"/>
      <c r="I156" s="26"/>
      <c r="J156" s="26"/>
      <c r="K156" s="26"/>
      <c r="L156" s="26"/>
      <c r="M156" s="102" t="s">
        <v>125</v>
      </c>
      <c r="N156" s="102"/>
    </row>
    <row r="157" spans="1:14" ht="15" x14ac:dyDescent="0.2">
      <c r="A157" s="7"/>
      <c r="B157" s="111">
        <v>1</v>
      </c>
      <c r="C157" s="112"/>
      <c r="D157" s="63">
        <v>2</v>
      </c>
      <c r="E157" s="63">
        <v>3</v>
      </c>
      <c r="F157" s="26"/>
      <c r="G157" s="26"/>
      <c r="H157" s="26"/>
      <c r="I157" s="26"/>
      <c r="J157" s="26"/>
      <c r="K157" s="26"/>
      <c r="L157" s="26"/>
      <c r="M157" s="65">
        <v>2.863</v>
      </c>
      <c r="N157" s="65">
        <v>2.863</v>
      </c>
    </row>
    <row r="158" spans="1:14" ht="15" customHeight="1" x14ac:dyDescent="0.2">
      <c r="A158" s="7"/>
      <c r="B158" s="113" t="s">
        <v>56</v>
      </c>
      <c r="C158" s="114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65">
        <v>1.1950000000000001</v>
      </c>
      <c r="N158" s="65">
        <v>1.1950000000000001</v>
      </c>
    </row>
    <row r="159" spans="1:14" ht="15" x14ac:dyDescent="0.2">
      <c r="A159" s="7"/>
      <c r="B159" s="113" t="s">
        <v>57</v>
      </c>
      <c r="C159" s="114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113" t="s">
        <v>58</v>
      </c>
      <c r="C160" s="114"/>
      <c r="D160" s="44">
        <f>F136*1000</f>
        <v>8487</v>
      </c>
      <c r="E160" s="44">
        <f>G136*1000</f>
        <v>8487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113" t="s">
        <v>59</v>
      </c>
      <c r="C161" s="114"/>
      <c r="D161" s="44">
        <f>F142*1000</f>
        <v>0</v>
      </c>
      <c r="E161" s="44">
        <f>G142*1000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113" t="s">
        <v>60</v>
      </c>
      <c r="C162" s="114"/>
      <c r="D162" s="44">
        <f>F137*1000</f>
        <v>250</v>
      </c>
      <c r="E162" s="44">
        <f>G137*1000</f>
        <v>250</v>
      </c>
      <c r="F162" s="26"/>
      <c r="G162" s="26"/>
      <c r="H162" s="26"/>
      <c r="I162" s="26"/>
      <c r="J162" s="26"/>
      <c r="K162" s="26"/>
      <c r="L162" s="36"/>
      <c r="M162" s="115" t="s">
        <v>126</v>
      </c>
      <c r="N162" s="116"/>
    </row>
    <row r="163" spans="1:14" ht="15" x14ac:dyDescent="0.2">
      <c r="A163" s="7"/>
      <c r="B163" s="113" t="s">
        <v>61</v>
      </c>
      <c r="C163" s="114"/>
      <c r="D163" s="44">
        <f>F139+F141+F140</f>
        <v>0.127</v>
      </c>
      <c r="E163" s="44">
        <f>G139+G140+G141*1000</f>
        <v>0.127</v>
      </c>
      <c r="F163" s="26"/>
      <c r="G163" s="26"/>
      <c r="H163" s="26"/>
      <c r="I163" s="26"/>
      <c r="J163" s="26"/>
      <c r="K163" s="26"/>
      <c r="L163" s="53" t="s">
        <v>127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113" t="s">
        <v>62</v>
      </c>
      <c r="C164" s="114"/>
      <c r="D164" s="44">
        <f>F138*1000</f>
        <v>11.5</v>
      </c>
      <c r="E164" s="44">
        <f>G138*1000</f>
        <v>11.5</v>
      </c>
      <c r="F164" s="26"/>
      <c r="G164" s="26"/>
      <c r="H164" s="26"/>
      <c r="I164" s="26"/>
      <c r="J164" s="26"/>
      <c r="K164" s="26"/>
      <c r="L164" s="53" t="s">
        <v>128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113" t="s">
        <v>63</v>
      </c>
      <c r="C165" s="114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129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113" t="s">
        <v>64</v>
      </c>
      <c r="C166" s="114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130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113" t="s">
        <v>65</v>
      </c>
      <c r="C167" s="114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113" t="s">
        <v>38</v>
      </c>
      <c r="C168" s="114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4 октябрь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2022-09-18T22:10:54Z</dcterms:modified>
</cp:coreProperties>
</file>