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12\"/>
    </mc:Choice>
  </mc:AlternateContent>
  <bookViews>
    <workbookView xWindow="105" yWindow="7155" windowWidth="28770" windowHeight="7440"/>
  </bookViews>
  <sheets>
    <sheet name="Приложение 4 декабрь" sheetId="9" r:id="rId1"/>
    <sheet name="Лист1" sheetId="14" r:id="rId2"/>
  </sheets>
  <calcPr calcId="162913"/>
</workbook>
</file>

<file path=xl/calcChain.xml><?xml version="1.0" encoding="utf-8"?>
<calcChain xmlns="http://schemas.openxmlformats.org/spreadsheetml/2006/main">
  <c r="G96" i="9" l="1"/>
  <c r="F152" i="9"/>
  <c r="N178" i="9"/>
  <c r="M178" i="9"/>
  <c r="E175" i="9"/>
  <c r="D175" i="9"/>
  <c r="E174" i="9"/>
  <c r="D174" i="9"/>
  <c r="E173" i="9"/>
  <c r="D173" i="9"/>
  <c r="E172" i="9"/>
  <c r="D172" i="9"/>
  <c r="E171" i="9"/>
  <c r="D171" i="9"/>
  <c r="N170" i="9"/>
  <c r="M170" i="9"/>
  <c r="G152" i="9"/>
  <c r="M151" i="9"/>
  <c r="N150" i="9"/>
  <c r="N151" i="9" s="1"/>
  <c r="H151" i="9" s="1"/>
  <c r="M146" i="9"/>
  <c r="N145" i="9"/>
  <c r="G126" i="9"/>
  <c r="G125" i="9"/>
  <c r="G124" i="9"/>
  <c r="G123" i="9"/>
  <c r="G122" i="9"/>
  <c r="G121" i="9"/>
  <c r="G120" i="9"/>
  <c r="G119" i="9"/>
  <c r="F104" i="9"/>
  <c r="E104" i="9"/>
  <c r="N38" i="9"/>
  <c r="I38" i="9"/>
  <c r="N37" i="9"/>
  <c r="I37" i="9"/>
  <c r="N36" i="9"/>
  <c r="I36" i="9"/>
  <c r="F36" i="9"/>
  <c r="N17" i="9"/>
  <c r="I17" i="9"/>
  <c r="O17" i="9" s="1"/>
  <c r="P17" i="9" s="1"/>
  <c r="N16" i="9"/>
  <c r="I16" i="9"/>
  <c r="O16" i="9" s="1"/>
  <c r="P16" i="9" s="1"/>
  <c r="N15" i="9"/>
  <c r="I15" i="9"/>
  <c r="J15" i="9" s="1"/>
  <c r="F15" i="9"/>
  <c r="N146" i="9" l="1"/>
  <c r="H145" i="9" s="1"/>
  <c r="O36" i="9"/>
  <c r="P36" i="9" s="1"/>
  <c r="J36" i="9"/>
  <c r="K36" i="9" s="1"/>
  <c r="O15" i="9"/>
  <c r="P15" i="9" s="1"/>
  <c r="K15" i="9"/>
  <c r="G83" i="9" s="1"/>
  <c r="J38" i="9"/>
  <c r="O38" i="9"/>
  <c r="P38" i="9" s="1"/>
  <c r="O37" i="9"/>
  <c r="P37" i="9" s="1"/>
  <c r="J37" i="9"/>
  <c r="K37" i="9" s="1"/>
  <c r="J17" i="9"/>
  <c r="J16" i="9"/>
  <c r="K16" i="9" s="1"/>
  <c r="G91" i="9" s="1"/>
</calcChain>
</file>

<file path=xl/sharedStrings.xml><?xml version="1.0" encoding="utf-8"?>
<sst xmlns="http://schemas.openxmlformats.org/spreadsheetml/2006/main" count="242" uniqueCount="149">
  <si>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</si>
  <si>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</si>
  <si>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</si>
  <si>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</si>
  <si>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</si>
  <si>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</si>
  <si>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</si>
  <si>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</si>
  <si>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</si>
  <si>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</si>
  <si>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</si>
  <si>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</si>
  <si>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</si>
  <si>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</si>
  <si>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</si>
  <si>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</si>
  <si>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</si>
  <si>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</si>
  <si>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</si>
  <si>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</si>
  <si>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</si>
  <si>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</si>
  <si>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</si>
  <si>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</si>
  <si>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</si>
  <si>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</si>
  <si>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</si>
  <si>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</si>
  <si>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</si>
  <si>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</si>
  <si>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</si>
  <si>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</si>
  <si>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</si>
  <si>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</si>
  <si>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</si>
  <si>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</si>
  <si>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</si>
  <si>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</si>
  <si>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</si>
  <si>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</si>
  <si>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</si>
  <si>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</si>
  <si>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</si>
  <si>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</si>
  <si>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</si>
  <si>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</si>
  <si>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</si>
  <si>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</si>
  <si>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</si>
  <si>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</si>
  <si>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</si>
  <si>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</si>
  <si>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</si>
  <si>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</si>
  <si>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</si>
  <si>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</si>
  <si>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</si>
  <si>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</si>
  <si>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</si>
  <si>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</si>
  <si>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</si>
  <si>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</si>
  <si>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</si>
  <si>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</si>
  <si>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</si>
  <si>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</si>
  <si>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</si>
  <si>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</si>
  <si>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</si>
  <si>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</si>
  <si>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</si>
  <si>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</si>
  <si>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</si>
  <si>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</si>
  <si>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</si>
  <si>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</si>
  <si>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</si>
  <si>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</si>
  <si>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</si>
  <si>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</si>
  <si>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</si>
  <si>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</si>
  <si>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</si>
  <si>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</si>
  <si>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</si>
  <si>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</si>
  <si>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</si>
  <si>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</si>
  <si>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</si>
  <si>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</si>
  <si>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</si>
  <si>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</si>
  <si>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</si>
  <si>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</si>
  <si>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</si>
  <si>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</si>
  <si>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</si>
  <si>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</si>
  <si>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</si>
  <si>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</si>
  <si>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</si>
  <si>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</si>
  <si>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</si>
  <si>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</si>
  <si>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</si>
  <si>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</si>
  <si>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</si>
  <si>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</si>
  <si>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</si>
  <si>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</si>
  <si>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</si>
  <si>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</si>
  <si>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</si>
  <si>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</si>
  <si>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</si>
  <si>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</si>
  <si>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</si>
  <si>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</si>
  <si>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</si>
  <si>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</si>
  <si>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</si>
  <si>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</si>
  <si>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</si>
  <si>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</si>
  <si>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</si>
  <si>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</si>
  <si>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</si>
  <si>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</si>
  <si>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</si>
  <si>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</si>
  <si>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</si>
  <si>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декабрь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</si>
  <si>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</si>
  <si>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</si>
  <si>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декабрь 2022 года (план)</t>
  </si>
  <si>
    <t>между зонами входа и выхода  на декабрь 2022 года (план)</t>
  </si>
  <si>
    <t>на  декабрь (план)  2022 года</t>
  </si>
  <si>
    <t>на декабрь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</si>
  <si>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</si>
  <si>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</si>
  <si>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Исполнитель: инженер 2 категории ТТО ОП "УМНГ"</t>
  </si>
  <si>
    <t>Е.А.Балакина</t>
  </si>
  <si>
    <t>Руководитель: начальник ОП "УМНГ"</t>
  </si>
  <si>
    <t>А.Г.Сидоров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</si>
  <si>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</si>
  <si>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</si>
  <si>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ООО "ННК-САХАЛИНМОРНЕФТЕГАЗ" за 2022 год декабрь (план)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</si>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</sst>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166" fontId="4" fillId="3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2"/>
  <sheetViews>
    <sheetView tabSelected="1" zoomScale="85" zoomScaleNormal="85" workbookViewId="0">
      <selection activeCell="G168" sqref="G168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5" t="s">
        <v>3</v>
      </c>
      <c r="K1" s="75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6" t="s">
        <v>148</v>
      </c>
      <c r="C5" s="76"/>
      <c r="D5" s="76"/>
      <c r="E5" s="76"/>
      <c r="F5" s="76"/>
      <c r="G5" s="76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7" t="s">
        <v>79</v>
      </c>
      <c r="E6" s="77"/>
      <c r="F6" s="77"/>
      <c r="G6" s="7"/>
      <c r="H6" s="7"/>
      <c r="I6" s="7"/>
      <c r="J6" s="7"/>
      <c r="K6" s="7"/>
    </row>
    <row r="7" spans="1:16" x14ac:dyDescent="0.2">
      <c r="A7" s="7"/>
      <c r="B7" s="7"/>
      <c r="C7" s="7"/>
      <c r="D7" s="61"/>
      <c r="E7" s="6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8" t="s">
        <v>134</v>
      </c>
      <c r="E8" s="78"/>
      <c r="F8" s="78"/>
      <c r="G8" s="7"/>
      <c r="H8" s="7"/>
      <c r="I8" s="7"/>
      <c r="J8" s="7"/>
      <c r="K8" s="7"/>
    </row>
    <row r="9" spans="1:16" x14ac:dyDescent="0.2">
      <c r="A9" s="7"/>
      <c r="B9" s="7"/>
      <c r="C9" s="7"/>
      <c r="D9" s="62"/>
      <c r="E9" s="61" t="s">
        <v>66</v>
      </c>
      <c r="F9" s="62"/>
      <c r="G9" s="7"/>
      <c r="H9" s="7"/>
      <c r="I9" s="7"/>
      <c r="J9" s="7"/>
      <c r="K9" s="7"/>
    </row>
    <row r="10" spans="1:16" x14ac:dyDescent="0.2">
      <c r="A10" s="7"/>
      <c r="B10" s="48" t="s">
        <v>131</v>
      </c>
      <c r="C10" s="7"/>
      <c r="D10" s="62"/>
      <c r="E10" s="62"/>
      <c r="F10" s="62"/>
      <c r="G10" s="7"/>
      <c r="H10" s="7"/>
      <c r="I10" s="7"/>
      <c r="J10" s="7"/>
      <c r="K10" s="7"/>
    </row>
    <row r="11" spans="1:16" x14ac:dyDescent="0.2">
      <c r="A11" s="7"/>
      <c r="B11" s="59" t="s">
        <v>16</v>
      </c>
      <c r="C11" s="7"/>
      <c r="D11" s="61"/>
      <c r="E11" s="7"/>
      <c r="F11" s="6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3" t="s">
        <v>4</v>
      </c>
      <c r="C13" s="63" t="s">
        <v>5</v>
      </c>
      <c r="D13" s="63" t="s">
        <v>6</v>
      </c>
      <c r="E13" s="63" t="s">
        <v>7</v>
      </c>
      <c r="F13" s="63" t="s">
        <v>8</v>
      </c>
      <c r="G13" s="63" t="s">
        <v>9</v>
      </c>
      <c r="H13" s="63" t="s">
        <v>10</v>
      </c>
      <c r="I13" s="63" t="s">
        <v>11</v>
      </c>
      <c r="J13" s="63" t="s">
        <v>12</v>
      </c>
      <c r="K13" s="63" t="s">
        <v>13</v>
      </c>
    </row>
    <row r="14" spans="1:16" ht="15" x14ac:dyDescent="0.2">
      <c r="A14" s="7"/>
      <c r="B14" s="63">
        <v>1</v>
      </c>
      <c r="C14" s="63">
        <v>2</v>
      </c>
      <c r="D14" s="63">
        <v>3</v>
      </c>
      <c r="E14" s="63">
        <v>4</v>
      </c>
      <c r="F14" s="63">
        <v>5</v>
      </c>
      <c r="G14" s="63">
        <v>6</v>
      </c>
      <c r="H14" s="63">
        <v>7</v>
      </c>
      <c r="I14" s="63">
        <v>8</v>
      </c>
      <c r="J14" s="63">
        <v>9</v>
      </c>
      <c r="K14" s="6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138</v>
      </c>
      <c r="H15" s="16">
        <v>20.288</v>
      </c>
      <c r="I15" s="16">
        <f>H15</f>
        <v>20.288</v>
      </c>
      <c r="J15" s="16">
        <f>I15</f>
        <v>20.288</v>
      </c>
      <c r="K15" s="13">
        <f>F15-J15</f>
        <v>20.002999999999997</v>
      </c>
      <c r="M15" s="8">
        <v>483.5</v>
      </c>
      <c r="N15" s="8">
        <f>M15/12</f>
        <v>40.291666666666664</v>
      </c>
      <c r="O15" s="17">
        <f>I15</f>
        <v>20.288</v>
      </c>
      <c r="P15" s="17">
        <f>N15-O15</f>
        <v>20.003666666666664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138</v>
      </c>
      <c r="H16" s="16">
        <v>4.6429999999999998</v>
      </c>
      <c r="I16" s="16">
        <f t="shared" ref="I16:J17" si="0">H16</f>
        <v>4.6429999999999998</v>
      </c>
      <c r="J16" s="16">
        <f t="shared" si="0"/>
        <v>4.6429999999999998</v>
      </c>
      <c r="K16" s="13">
        <f t="shared" ref="K16" si="1">F16-J16</f>
        <v>8.6900000000000013</v>
      </c>
      <c r="M16" s="8">
        <v>160</v>
      </c>
      <c r="N16" s="8">
        <f t="shared" ref="N16:N17" si="2">M16/12</f>
        <v>13.333333333333334</v>
      </c>
      <c r="O16" s="17">
        <f>I16</f>
        <v>4.6429999999999998</v>
      </c>
      <c r="P16" s="17">
        <f t="shared" ref="P16:P17" si="3">N16-O16</f>
        <v>8.690333333333335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139</v>
      </c>
      <c r="H17" s="16">
        <v>201.56200000000001</v>
      </c>
      <c r="I17" s="16">
        <f t="shared" si="0"/>
        <v>201.56200000000001</v>
      </c>
      <c r="J17" s="16">
        <f t="shared" si="0"/>
        <v>201.56200000000001</v>
      </c>
      <c r="K17" s="13" t="s">
        <v>121</v>
      </c>
      <c r="M17" s="8">
        <v>1050</v>
      </c>
      <c r="N17" s="8">
        <f t="shared" si="2"/>
        <v>87.5</v>
      </c>
      <c r="O17" s="17">
        <f>I17</f>
        <v>201.56200000000001</v>
      </c>
      <c r="P17" s="17">
        <f t="shared" si="3"/>
        <v>-114.06200000000001</v>
      </c>
    </row>
    <row r="18" spans="1:16" x14ac:dyDescent="0.2">
      <c r="A18" s="7"/>
      <c r="B18" s="1"/>
    </row>
    <row r="19" spans="1:16" ht="24" customHeight="1" x14ac:dyDescent="0.2">
      <c r="A19" s="7"/>
      <c r="B19" s="9" t="s">
        <v>140</v>
      </c>
      <c r="H19" s="8" t="s">
        <v>141</v>
      </c>
    </row>
    <row r="20" spans="1:16" x14ac:dyDescent="0.2">
      <c r="B20" s="8" t="s">
        <v>142</v>
      </c>
      <c r="H20" s="8" t="s">
        <v>143</v>
      </c>
    </row>
    <row r="22" spans="1:16" x14ac:dyDescent="0.2">
      <c r="A22" s="7"/>
      <c r="B22" s="9"/>
      <c r="K22" s="60" t="s">
        <v>14</v>
      </c>
    </row>
    <row r="23" spans="1:16" x14ac:dyDescent="0.2">
      <c r="A23" s="7"/>
      <c r="B23" s="1"/>
    </row>
    <row r="24" spans="1:16" x14ac:dyDescent="0.2">
      <c r="A24" s="7"/>
      <c r="B24" s="9"/>
    </row>
    <row r="25" spans="1:16" x14ac:dyDescent="0.2">
      <c r="A25" s="7"/>
      <c r="B25" s="1"/>
    </row>
    <row r="26" spans="1:16" ht="15" x14ac:dyDescent="0.2">
      <c r="A26" s="7"/>
      <c r="B26" s="79" t="s">
        <v>147</v>
      </c>
      <c r="C26" s="79"/>
      <c r="D26" s="79"/>
      <c r="E26" s="79"/>
      <c r="F26" s="79"/>
      <c r="G26" s="79"/>
      <c r="H26" s="79"/>
      <c r="I26" s="79"/>
      <c r="J26" s="79"/>
      <c r="K26" s="79"/>
    </row>
    <row r="27" spans="1:16" x14ac:dyDescent="0.2">
      <c r="A27" s="7"/>
      <c r="B27" s="1"/>
      <c r="H27" s="74" t="s">
        <v>15</v>
      </c>
      <c r="I27" s="74"/>
      <c r="J27" s="74"/>
      <c r="K27" s="74"/>
    </row>
    <row r="28" spans="1:16" x14ac:dyDescent="0.2">
      <c r="A28" s="7"/>
      <c r="B28" s="1"/>
    </row>
    <row r="29" spans="1:16" x14ac:dyDescent="0.2">
      <c r="A29" s="7"/>
      <c r="B29" s="81" t="s">
        <v>134</v>
      </c>
      <c r="C29" s="81"/>
      <c r="D29" s="81"/>
      <c r="E29" s="81"/>
      <c r="F29" s="81"/>
      <c r="G29" s="81"/>
      <c r="H29" s="81"/>
      <c r="I29" s="81"/>
      <c r="J29" s="81"/>
      <c r="K29" s="81"/>
    </row>
    <row r="30" spans="1:16" x14ac:dyDescent="0.2">
      <c r="A30" s="7"/>
      <c r="B30" s="7"/>
      <c r="F30" s="10" t="s">
        <v>67</v>
      </c>
    </row>
    <row r="31" spans="1:16" x14ac:dyDescent="0.2">
      <c r="A31" s="7"/>
      <c r="B31" s="48" t="s">
        <v>131</v>
      </c>
    </row>
    <row r="32" spans="1:16" x14ac:dyDescent="0.2">
      <c r="A32" s="7"/>
      <c r="B32" s="59" t="s">
        <v>16</v>
      </c>
    </row>
    <row r="33" spans="1:16" x14ac:dyDescent="0.2">
      <c r="A33" s="7"/>
      <c r="B33" s="1"/>
    </row>
    <row r="34" spans="1:16" ht="105" x14ac:dyDescent="0.2">
      <c r="A34" s="7"/>
      <c r="B34" s="63" t="s">
        <v>4</v>
      </c>
      <c r="C34" s="63" t="s">
        <v>17</v>
      </c>
      <c r="D34" s="63" t="s">
        <v>6</v>
      </c>
      <c r="E34" s="63" t="s">
        <v>18</v>
      </c>
      <c r="F34" s="63" t="s">
        <v>19</v>
      </c>
      <c r="G34" s="63" t="s">
        <v>20</v>
      </c>
      <c r="H34" s="63" t="s">
        <v>10</v>
      </c>
      <c r="I34" s="63" t="s">
        <v>11</v>
      </c>
      <c r="J34" s="63" t="s">
        <v>21</v>
      </c>
      <c r="K34" s="63" t="s">
        <v>22</v>
      </c>
    </row>
    <row r="35" spans="1:16" ht="15" x14ac:dyDescent="0.2">
      <c r="A35" s="7"/>
      <c r="B35" s="63">
        <v>1</v>
      </c>
      <c r="C35" s="63">
        <v>2</v>
      </c>
      <c r="D35" s="63">
        <v>3</v>
      </c>
      <c r="E35" s="63">
        <v>4</v>
      </c>
      <c r="F35" s="63">
        <v>5</v>
      </c>
      <c r="G35" s="63">
        <v>6</v>
      </c>
      <c r="H35" s="63">
        <v>7</v>
      </c>
      <c r="I35" s="63">
        <v>8</v>
      </c>
      <c r="J35" s="63">
        <v>9</v>
      </c>
      <c r="K35" s="63">
        <v>10</v>
      </c>
    </row>
    <row r="36" spans="1:16" ht="57.75" customHeight="1" x14ac:dyDescent="0.2">
      <c r="A36" s="7"/>
      <c r="B36" s="14" t="s">
        <v>84</v>
      </c>
      <c r="C36" s="11" t="s">
        <v>109</v>
      </c>
      <c r="D36" s="11" t="s">
        <v>85</v>
      </c>
      <c r="E36" s="11" t="s">
        <v>88</v>
      </c>
      <c r="F36" s="28">
        <f>40.291</f>
        <v>40.290999999999997</v>
      </c>
      <c r="G36" s="68" t="s">
        <v>138</v>
      </c>
      <c r="H36" s="16">
        <v>21.12</v>
      </c>
      <c r="I36" s="16">
        <f>H36</f>
        <v>21.12</v>
      </c>
      <c r="J36" s="16">
        <f>I36</f>
        <v>21.12</v>
      </c>
      <c r="K36" s="13">
        <f>F36-J36</f>
        <v>19.170999999999996</v>
      </c>
      <c r="M36" s="8">
        <v>483.5</v>
      </c>
      <c r="N36" s="8">
        <f>M36/12</f>
        <v>40.291666666666664</v>
      </c>
      <c r="O36" s="17">
        <f>I36</f>
        <v>21.12</v>
      </c>
      <c r="P36" s="17">
        <f>N36-O36</f>
        <v>19.171666666666663</v>
      </c>
    </row>
    <row r="37" spans="1:16" ht="63.75" customHeight="1" x14ac:dyDescent="0.2">
      <c r="A37" s="7"/>
      <c r="B37" s="15">
        <v>2</v>
      </c>
      <c r="C37" s="11" t="s">
        <v>110</v>
      </c>
      <c r="D37" s="11" t="s">
        <v>86</v>
      </c>
      <c r="E37" s="11" t="s">
        <v>90</v>
      </c>
      <c r="F37" s="28">
        <v>13.333</v>
      </c>
      <c r="G37" s="68" t="s">
        <v>138</v>
      </c>
      <c r="H37" s="16">
        <v>7.0529999999999999</v>
      </c>
      <c r="I37" s="16">
        <f t="shared" ref="I37:I38" si="4">H37</f>
        <v>7.0529999999999999</v>
      </c>
      <c r="J37" s="16">
        <f>I37</f>
        <v>7.0529999999999999</v>
      </c>
      <c r="K37" s="13">
        <f>F37-J37</f>
        <v>6.28</v>
      </c>
      <c r="M37" s="8">
        <v>160</v>
      </c>
      <c r="N37" s="8">
        <f t="shared" ref="N37:N38" si="5">M37/12</f>
        <v>13.333333333333334</v>
      </c>
      <c r="O37" s="17">
        <f t="shared" ref="O37:O38" si="6">I37</f>
        <v>7.0529999999999999</v>
      </c>
      <c r="P37" s="17">
        <f t="shared" ref="P37:P38" si="7">N37-O37</f>
        <v>6.280333333333334</v>
      </c>
    </row>
    <row r="38" spans="1:16" ht="147" customHeight="1" x14ac:dyDescent="0.2">
      <c r="A38" s="7"/>
      <c r="B38" s="15">
        <v>3</v>
      </c>
      <c r="C38" s="11" t="s">
        <v>112</v>
      </c>
      <c r="D38" s="11" t="s">
        <v>87</v>
      </c>
      <c r="E38" s="11" t="s">
        <v>113</v>
      </c>
      <c r="F38" s="28">
        <v>87.5</v>
      </c>
      <c r="G38" s="68" t="s">
        <v>139</v>
      </c>
      <c r="H38" s="16">
        <v>177.90799999999999</v>
      </c>
      <c r="I38" s="16">
        <f t="shared" si="4"/>
        <v>177.90799999999999</v>
      </c>
      <c r="J38" s="16">
        <f>I38</f>
        <v>177.90799999999999</v>
      </c>
      <c r="K38" s="12" t="s">
        <v>121</v>
      </c>
      <c r="M38" s="8">
        <v>1050</v>
      </c>
      <c r="N38" s="8">
        <f t="shared" si="5"/>
        <v>87.5</v>
      </c>
      <c r="O38" s="17">
        <f t="shared" si="6"/>
        <v>177.90799999999999</v>
      </c>
      <c r="P38" s="17">
        <f t="shared" si="7"/>
        <v>-90.407999999999987</v>
      </c>
    </row>
    <row r="39" spans="1:16" x14ac:dyDescent="0.2">
      <c r="A39" s="7"/>
      <c r="B39" s="9"/>
    </row>
    <row r="40" spans="1:16" ht="24" customHeight="1" x14ac:dyDescent="0.2">
      <c r="A40" s="7"/>
      <c r="B40" s="9" t="s">
        <v>140</v>
      </c>
      <c r="H40" s="8" t="s">
        <v>141</v>
      </c>
      <c r="O40" s="82"/>
    </row>
    <row r="41" spans="1:16" x14ac:dyDescent="0.2">
      <c r="B41" s="8" t="s">
        <v>142</v>
      </c>
      <c r="H41" s="8" t="s">
        <v>143</v>
      </c>
      <c r="O41" s="82"/>
    </row>
    <row r="42" spans="1:16" x14ac:dyDescent="0.2">
      <c r="A42" s="7"/>
      <c r="B42" s="2"/>
      <c r="O42" s="82"/>
    </row>
    <row r="43" spans="1:16" x14ac:dyDescent="0.2">
      <c r="A43" s="7"/>
      <c r="B43" s="9"/>
      <c r="O43" s="83"/>
    </row>
    <row r="44" spans="1:16" x14ac:dyDescent="0.2">
      <c r="A44" s="7"/>
      <c r="B44" s="1"/>
      <c r="K44" s="60" t="s">
        <v>23</v>
      </c>
      <c r="O44" s="83"/>
    </row>
    <row r="45" spans="1:16" x14ac:dyDescent="0.2">
      <c r="A45" s="7"/>
      <c r="B45" s="9"/>
      <c r="O45" s="83"/>
    </row>
    <row r="46" spans="1:16" x14ac:dyDescent="0.2">
      <c r="A46" s="7"/>
      <c r="B46" s="9"/>
    </row>
    <row r="47" spans="1:16" ht="15" x14ac:dyDescent="0.2">
      <c r="A47" s="7"/>
      <c r="B47" s="79" t="s">
        <v>147</v>
      </c>
      <c r="C47" s="79"/>
      <c r="D47" s="79"/>
      <c r="E47" s="79"/>
      <c r="F47" s="79"/>
      <c r="G47" s="79"/>
      <c r="H47" s="79"/>
      <c r="I47" s="79"/>
      <c r="J47" s="79"/>
      <c r="K47" s="79"/>
    </row>
    <row r="48" spans="1:16" x14ac:dyDescent="0.2">
      <c r="A48" s="7"/>
      <c r="B48" s="1"/>
      <c r="H48" s="74" t="s">
        <v>15</v>
      </c>
      <c r="I48" s="74"/>
      <c r="J48" s="74"/>
      <c r="K48" s="74"/>
    </row>
    <row r="49" spans="1:11" x14ac:dyDescent="0.2">
      <c r="A49" s="7"/>
      <c r="B49" s="1"/>
    </row>
    <row r="50" spans="1:11" x14ac:dyDescent="0.2">
      <c r="A50" s="7"/>
      <c r="B50" s="81" t="s">
        <v>135</v>
      </c>
      <c r="C50" s="81"/>
      <c r="D50" s="81"/>
      <c r="E50" s="81"/>
      <c r="F50" s="81"/>
      <c r="G50" s="81"/>
      <c r="H50" s="81"/>
      <c r="I50" s="81"/>
      <c r="J50" s="81"/>
      <c r="K50" s="81"/>
    </row>
    <row r="51" spans="1:11" x14ac:dyDescent="0.2">
      <c r="A51" s="7"/>
      <c r="B51" s="7"/>
      <c r="F51" s="10" t="s">
        <v>69</v>
      </c>
    </row>
    <row r="52" spans="1:11" x14ac:dyDescent="0.2">
      <c r="A52" s="7"/>
      <c r="B52" s="48" t="s">
        <v>131</v>
      </c>
    </row>
    <row r="53" spans="1:11" x14ac:dyDescent="0.2">
      <c r="A53" s="7"/>
      <c r="B53" s="59" t="s">
        <v>16</v>
      </c>
    </row>
    <row r="54" spans="1:11" x14ac:dyDescent="0.2">
      <c r="A54" s="7"/>
      <c r="B54" s="9"/>
    </row>
    <row r="55" spans="1:11" ht="15" x14ac:dyDescent="0.2">
      <c r="A55" s="7"/>
      <c r="B55" s="80" t="s">
        <v>24</v>
      </c>
      <c r="C55" s="80" t="s">
        <v>17</v>
      </c>
      <c r="D55" s="80" t="s">
        <v>25</v>
      </c>
      <c r="E55" s="80"/>
      <c r="F55" s="80"/>
      <c r="G55" s="80"/>
      <c r="H55" s="80"/>
      <c r="I55" s="80"/>
      <c r="J55" s="80"/>
      <c r="K55" s="80"/>
    </row>
    <row r="56" spans="1:11" ht="15" x14ac:dyDescent="0.2">
      <c r="A56" s="7"/>
      <c r="B56" s="80"/>
      <c r="C56" s="80"/>
      <c r="D56" s="80">
        <v>1</v>
      </c>
      <c r="E56" s="80"/>
      <c r="F56" s="80">
        <v>2</v>
      </c>
      <c r="G56" s="80"/>
      <c r="H56" s="80">
        <v>3</v>
      </c>
      <c r="I56" s="80"/>
      <c r="J56" s="80" t="s">
        <v>26</v>
      </c>
      <c r="K56" s="80"/>
    </row>
    <row r="57" spans="1:11" ht="15" x14ac:dyDescent="0.2">
      <c r="A57" s="7"/>
      <c r="B57" s="80"/>
      <c r="C57" s="80"/>
      <c r="D57" s="80" t="s">
        <v>27</v>
      </c>
      <c r="E57" s="80"/>
      <c r="F57" s="80" t="s">
        <v>28</v>
      </c>
      <c r="G57" s="80"/>
      <c r="H57" s="80" t="s">
        <v>29</v>
      </c>
      <c r="I57" s="80"/>
      <c r="J57" s="80" t="s">
        <v>26</v>
      </c>
      <c r="K57" s="80"/>
    </row>
    <row r="58" spans="1:11" ht="45" x14ac:dyDescent="0.2">
      <c r="A58" s="7"/>
      <c r="B58" s="80"/>
      <c r="C58" s="80"/>
      <c r="D58" s="63" t="s">
        <v>30</v>
      </c>
      <c r="E58" s="63" t="s">
        <v>31</v>
      </c>
      <c r="F58" s="63" t="s">
        <v>30</v>
      </c>
      <c r="G58" s="63" t="s">
        <v>31</v>
      </c>
      <c r="H58" s="63" t="s">
        <v>30</v>
      </c>
      <c r="I58" s="63" t="s">
        <v>31</v>
      </c>
      <c r="J58" s="63" t="s">
        <v>30</v>
      </c>
      <c r="K58" s="63" t="s">
        <v>31</v>
      </c>
    </row>
    <row r="59" spans="1:11" ht="15" x14ac:dyDescent="0.2">
      <c r="A59" s="7"/>
      <c r="B59" s="63">
        <v>1</v>
      </c>
      <c r="C59" s="63">
        <v>2</v>
      </c>
      <c r="D59" s="63">
        <v>3</v>
      </c>
      <c r="E59" s="63">
        <v>4</v>
      </c>
      <c r="F59" s="63">
        <v>5</v>
      </c>
      <c r="G59" s="63">
        <v>6</v>
      </c>
      <c r="H59" s="63">
        <v>7</v>
      </c>
      <c r="I59" s="63">
        <v>8</v>
      </c>
      <c r="J59" s="63">
        <v>9</v>
      </c>
      <c r="K59" s="63">
        <v>10</v>
      </c>
    </row>
    <row r="60" spans="1:11" ht="15" x14ac:dyDescent="0.2">
      <c r="A60" s="7"/>
      <c r="B60" s="66">
        <v>1</v>
      </c>
      <c r="C60" s="66" t="s">
        <v>32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6">
        <v>2</v>
      </c>
      <c r="C61" s="66" t="s">
        <v>33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6">
        <v>3</v>
      </c>
      <c r="C62" s="66" t="s">
        <v>34</v>
      </c>
      <c r="D62" s="4"/>
      <c r="E62" s="4"/>
      <c r="F62" s="4"/>
      <c r="G62" s="4"/>
      <c r="H62" s="4"/>
      <c r="I62" s="4"/>
      <c r="J62" s="4"/>
      <c r="K62" s="4"/>
    </row>
    <row r="63" spans="1:11" ht="15" x14ac:dyDescent="0.2">
      <c r="A63" s="7"/>
      <c r="B63" s="66" t="s">
        <v>26</v>
      </c>
      <c r="C63" s="66" t="s">
        <v>26</v>
      </c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7"/>
      <c r="B64" s="9"/>
    </row>
    <row r="65" spans="1:11" ht="24" customHeight="1" x14ac:dyDescent="0.2">
      <c r="A65" s="7"/>
      <c r="B65" s="9" t="s">
        <v>140</v>
      </c>
      <c r="H65" s="8" t="s">
        <v>141</v>
      </c>
    </row>
    <row r="66" spans="1:11" x14ac:dyDescent="0.2">
      <c r="B66" s="8" t="s">
        <v>142</v>
      </c>
      <c r="H66" s="8" t="s">
        <v>143</v>
      </c>
    </row>
    <row r="67" spans="1:11" x14ac:dyDescent="0.2">
      <c r="A67" s="7"/>
      <c r="B67" s="2"/>
      <c r="G67" s="7"/>
      <c r="K67" s="7"/>
    </row>
    <row r="68" spans="1:11" x14ac:dyDescent="0.2">
      <c r="A68" s="7"/>
      <c r="B68" s="9"/>
    </row>
    <row r="69" spans="1:11" x14ac:dyDescent="0.2">
      <c r="A69" s="7"/>
      <c r="B69" s="1"/>
      <c r="G69" s="60" t="s">
        <v>35</v>
      </c>
    </row>
    <row r="70" spans="1:11" x14ac:dyDescent="0.2">
      <c r="A70" s="7"/>
      <c r="B70" s="9"/>
    </row>
    <row r="71" spans="1:11" ht="35.25" customHeight="1" x14ac:dyDescent="0.2">
      <c r="A71" s="7"/>
      <c r="B71" s="84" t="s">
        <v>147</v>
      </c>
      <c r="C71" s="84"/>
      <c r="D71" s="84"/>
      <c r="E71" s="84"/>
      <c r="F71" s="84"/>
      <c r="G71" s="84"/>
      <c r="H71" s="5"/>
      <c r="I71" s="5"/>
      <c r="J71" s="5"/>
      <c r="K71" s="5"/>
    </row>
    <row r="72" spans="1:11" ht="15" customHeight="1" x14ac:dyDescent="0.2">
      <c r="A72" s="7"/>
      <c r="B72" s="1"/>
      <c r="D72" s="10" t="s">
        <v>80</v>
      </c>
      <c r="E72" s="10"/>
      <c r="F72" s="10"/>
      <c r="G72" s="10"/>
      <c r="H72" s="7"/>
      <c r="I72" s="7"/>
      <c r="J72" s="7"/>
      <c r="K72" s="7"/>
    </row>
    <row r="73" spans="1:11" x14ac:dyDescent="0.2">
      <c r="A73" s="7"/>
      <c r="B73" s="1"/>
    </row>
    <row r="74" spans="1:11" x14ac:dyDescent="0.2">
      <c r="A74" s="7"/>
      <c r="B74" s="81" t="s">
        <v>136</v>
      </c>
      <c r="C74" s="81"/>
      <c r="D74" s="81"/>
      <c r="E74" s="81"/>
      <c r="F74" s="81"/>
      <c r="G74" s="81"/>
      <c r="H74" s="6"/>
      <c r="I74" s="6"/>
      <c r="J74" s="6"/>
      <c r="K74" s="6"/>
    </row>
    <row r="75" spans="1:11" x14ac:dyDescent="0.2">
      <c r="A75" s="7"/>
      <c r="B75" s="7"/>
      <c r="E75" s="10" t="s">
        <v>72</v>
      </c>
      <c r="F75" s="7"/>
    </row>
    <row r="76" spans="1:11" x14ac:dyDescent="0.2">
      <c r="A76" s="7"/>
      <c r="B76" s="48" t="s">
        <v>131</v>
      </c>
    </row>
    <row r="77" spans="1:11" x14ac:dyDescent="0.2">
      <c r="A77" s="7"/>
      <c r="B77" s="59" t="s">
        <v>16</v>
      </c>
    </row>
    <row r="78" spans="1:11" x14ac:dyDescent="0.2">
      <c r="A78" s="7"/>
      <c r="B78" s="1"/>
    </row>
    <row r="79" spans="1:11" x14ac:dyDescent="0.2">
      <c r="A79" s="7"/>
      <c r="B79" s="9"/>
    </row>
    <row r="80" spans="1:11" x14ac:dyDescent="0.2">
      <c r="A80" s="7"/>
      <c r="B80" s="80" t="s">
        <v>0</v>
      </c>
      <c r="C80" s="80" t="s">
        <v>36</v>
      </c>
      <c r="D80" s="80" t="s">
        <v>37</v>
      </c>
      <c r="E80" s="80" t="s">
        <v>73</v>
      </c>
      <c r="F80" s="80" t="s">
        <v>70</v>
      </c>
      <c r="G80" s="80" t="s">
        <v>74</v>
      </c>
    </row>
    <row r="81" spans="1:7" ht="63" customHeight="1" x14ac:dyDescent="0.2">
      <c r="A81" s="7"/>
      <c r="B81" s="80"/>
      <c r="C81" s="80"/>
      <c r="D81" s="80"/>
      <c r="E81" s="80"/>
      <c r="F81" s="80"/>
      <c r="G81" s="80"/>
    </row>
    <row r="82" spans="1:7" ht="15.75" thickBot="1" x14ac:dyDescent="0.25">
      <c r="A82" s="7"/>
      <c r="B82" s="63">
        <v>1</v>
      </c>
      <c r="C82" s="63">
        <v>2</v>
      </c>
      <c r="D82" s="63">
        <v>3</v>
      </c>
      <c r="E82" s="63">
        <v>4</v>
      </c>
      <c r="F82" s="63">
        <v>5</v>
      </c>
      <c r="G82" s="63">
        <v>6</v>
      </c>
    </row>
    <row r="83" spans="1:7" ht="13.9" customHeight="1" x14ac:dyDescent="0.2">
      <c r="A83" s="7"/>
      <c r="B83" s="87" t="s">
        <v>81</v>
      </c>
      <c r="C83" s="87" t="s">
        <v>108</v>
      </c>
      <c r="D83" s="29" t="s">
        <v>95</v>
      </c>
      <c r="E83" s="49">
        <v>13.233000000000001</v>
      </c>
      <c r="F83" s="49">
        <v>13.233000000000001</v>
      </c>
      <c r="G83" s="90">
        <f>K15</f>
        <v>20.002999999999997</v>
      </c>
    </row>
    <row r="84" spans="1:7" ht="13.9" customHeight="1" x14ac:dyDescent="0.2">
      <c r="A84" s="7"/>
      <c r="B84" s="88"/>
      <c r="C84" s="88"/>
      <c r="D84" s="29" t="s">
        <v>96</v>
      </c>
      <c r="E84" s="22">
        <v>4.4189999999999996</v>
      </c>
      <c r="F84" s="22">
        <v>4.4189999999999996</v>
      </c>
      <c r="G84" s="91"/>
    </row>
    <row r="85" spans="1:7" ht="13.9" customHeight="1" x14ac:dyDescent="0.2">
      <c r="A85" s="7"/>
      <c r="B85" s="88"/>
      <c r="C85" s="88"/>
      <c r="D85" s="29" t="s">
        <v>133</v>
      </c>
      <c r="E85" s="22">
        <v>5.0400000000000002E-3</v>
      </c>
      <c r="F85" s="22">
        <v>5.0400000000000002E-3</v>
      </c>
      <c r="G85" s="91"/>
    </row>
    <row r="86" spans="1:7" ht="13.9" customHeight="1" x14ac:dyDescent="0.2">
      <c r="A86" s="7"/>
      <c r="B86" s="88"/>
      <c r="C86" s="88"/>
      <c r="D86" s="30" t="s">
        <v>97</v>
      </c>
      <c r="E86" s="22">
        <v>2.4E-2</v>
      </c>
      <c r="F86" s="22">
        <v>2.4E-2</v>
      </c>
      <c r="G86" s="91"/>
    </row>
    <row r="87" spans="1:7" ht="13.9" customHeight="1" x14ac:dyDescent="0.2">
      <c r="A87" s="7"/>
      <c r="B87" s="88"/>
      <c r="C87" s="88"/>
      <c r="D87" s="29" t="s">
        <v>122</v>
      </c>
      <c r="E87" s="22">
        <v>7.4999999999999997E-2</v>
      </c>
      <c r="F87" s="22">
        <v>7.4999999999999997E-2</v>
      </c>
      <c r="G87" s="91"/>
    </row>
    <row r="88" spans="1:7" ht="13.9" customHeight="1" x14ac:dyDescent="0.2">
      <c r="A88" s="7"/>
      <c r="B88" s="88"/>
      <c r="C88" s="88"/>
      <c r="D88" s="31" t="s">
        <v>99</v>
      </c>
      <c r="E88" s="22">
        <v>0</v>
      </c>
      <c r="F88" s="22">
        <v>0</v>
      </c>
      <c r="G88" s="91"/>
    </row>
    <row r="89" spans="1:7" ht="22.5" x14ac:dyDescent="0.2">
      <c r="A89" s="7"/>
      <c r="B89" s="88"/>
      <c r="C89" s="88"/>
      <c r="D89" s="32" t="s">
        <v>98</v>
      </c>
      <c r="E89" s="22">
        <v>0.05</v>
      </c>
      <c r="F89" s="22">
        <v>0.05</v>
      </c>
      <c r="G89" s="91"/>
    </row>
    <row r="90" spans="1:7" ht="14.45" customHeight="1" thickBot="1" x14ac:dyDescent="0.25">
      <c r="A90" s="7"/>
      <c r="B90" s="89"/>
      <c r="C90" s="89"/>
      <c r="D90" s="31" t="s">
        <v>144</v>
      </c>
      <c r="E90" s="50">
        <v>3.3136117461226653</v>
      </c>
      <c r="F90" s="50">
        <v>3.3136117461226653</v>
      </c>
      <c r="G90" s="92"/>
    </row>
    <row r="91" spans="1:7" ht="13.9" customHeight="1" x14ac:dyDescent="0.2">
      <c r="A91" s="7"/>
      <c r="B91" s="87" t="s">
        <v>82</v>
      </c>
      <c r="C91" s="87" t="s">
        <v>110</v>
      </c>
      <c r="D91" s="31" t="s">
        <v>96</v>
      </c>
      <c r="E91" s="49">
        <v>2.3330000000000002</v>
      </c>
      <c r="F91" s="49">
        <v>2.3330000000000002</v>
      </c>
      <c r="G91" s="93">
        <f>K16</f>
        <v>8.6900000000000013</v>
      </c>
    </row>
    <row r="92" spans="1:7" ht="13.9" customHeight="1" x14ac:dyDescent="0.2">
      <c r="A92" s="7"/>
      <c r="B92" s="88" t="s">
        <v>82</v>
      </c>
      <c r="C92" s="88"/>
      <c r="D92" s="31" t="s">
        <v>123</v>
      </c>
      <c r="E92" s="22">
        <v>0</v>
      </c>
      <c r="F92" s="22">
        <v>0</v>
      </c>
      <c r="G92" s="94"/>
    </row>
    <row r="93" spans="1:7" ht="13.9" hidden="1" customHeight="1" x14ac:dyDescent="0.2">
      <c r="A93" s="7"/>
      <c r="B93" s="88"/>
      <c r="C93" s="88"/>
      <c r="D93" s="31" t="s">
        <v>114</v>
      </c>
      <c r="E93" s="22">
        <v>0</v>
      </c>
      <c r="F93" s="22">
        <v>0</v>
      </c>
      <c r="G93" s="94"/>
    </row>
    <row r="94" spans="1:7" ht="13.9" hidden="1" customHeight="1" x14ac:dyDescent="0.2">
      <c r="A94" s="7"/>
      <c r="B94" s="88"/>
      <c r="C94" s="88"/>
      <c r="D94" s="31" t="s">
        <v>115</v>
      </c>
      <c r="E94" s="34">
        <v>0</v>
      </c>
      <c r="F94" s="34">
        <v>0</v>
      </c>
      <c r="G94" s="94"/>
    </row>
    <row r="95" spans="1:7" ht="14.45" customHeight="1" thickBot="1" x14ac:dyDescent="0.25">
      <c r="A95" s="7"/>
      <c r="B95" s="88" t="s">
        <v>82</v>
      </c>
      <c r="C95" s="88"/>
      <c r="D95" s="31" t="s">
        <v>144</v>
      </c>
      <c r="E95" s="50">
        <v>4.7200703500000003</v>
      </c>
      <c r="F95" s="50">
        <v>4.7200703500000003</v>
      </c>
      <c r="G95" s="95"/>
    </row>
    <row r="96" spans="1:7" ht="13.9" customHeight="1" x14ac:dyDescent="0.2">
      <c r="A96" s="7"/>
      <c r="B96" s="87" t="s">
        <v>83</v>
      </c>
      <c r="C96" s="82" t="s">
        <v>111</v>
      </c>
      <c r="D96" s="33" t="s">
        <v>116</v>
      </c>
      <c r="E96" s="49">
        <v>119.81</v>
      </c>
      <c r="F96" s="49">
        <v>119.81</v>
      </c>
      <c r="G96" s="93" t="str">
        <f>K17</f>
        <v>нет свободной мощности</v>
      </c>
    </row>
    <row r="97" spans="1:9" x14ac:dyDescent="0.2">
      <c r="A97" s="7"/>
      <c r="B97" s="88"/>
      <c r="C97" s="82"/>
      <c r="D97" s="33" t="s">
        <v>117</v>
      </c>
      <c r="E97" s="22">
        <v>54.381</v>
      </c>
      <c r="F97" s="22">
        <v>54.381</v>
      </c>
      <c r="G97" s="98"/>
    </row>
    <row r="98" spans="1:9" x14ac:dyDescent="0.2">
      <c r="A98" s="7"/>
      <c r="B98" s="88"/>
      <c r="C98" s="82"/>
      <c r="D98" s="33" t="s">
        <v>118</v>
      </c>
      <c r="E98" s="22">
        <v>1.55</v>
      </c>
      <c r="F98" s="22">
        <v>1.55</v>
      </c>
      <c r="G98" s="98"/>
    </row>
    <row r="99" spans="1:9" ht="13.9" customHeight="1" x14ac:dyDescent="0.2">
      <c r="A99" s="7"/>
      <c r="B99" s="88"/>
      <c r="C99" s="83"/>
      <c r="D99" s="31" t="s">
        <v>119</v>
      </c>
      <c r="E99" s="22">
        <v>1.6020000000000001</v>
      </c>
      <c r="F99" s="22">
        <v>1.6020000000000001</v>
      </c>
      <c r="G99" s="98"/>
    </row>
    <row r="100" spans="1:9" ht="13.9" customHeight="1" x14ac:dyDescent="0.2">
      <c r="A100" s="7"/>
      <c r="B100" s="88"/>
      <c r="C100" s="83"/>
      <c r="D100" s="31" t="s">
        <v>120</v>
      </c>
      <c r="E100" s="22"/>
      <c r="F100" s="22"/>
      <c r="G100" s="98"/>
    </row>
    <row r="101" spans="1:9" ht="13.9" customHeight="1" thickBot="1" x14ac:dyDescent="0.25">
      <c r="A101" s="7"/>
      <c r="B101" s="88"/>
      <c r="C101" s="83"/>
      <c r="D101" s="31" t="s">
        <v>144</v>
      </c>
      <c r="E101" s="50">
        <v>0.56546399999999997</v>
      </c>
      <c r="F101" s="50">
        <v>0.56546399999999997</v>
      </c>
      <c r="G101" s="98"/>
    </row>
    <row r="102" spans="1:9" ht="13.9" customHeight="1" x14ac:dyDescent="0.2">
      <c r="A102" s="7"/>
      <c r="B102" s="96"/>
      <c r="C102" s="82" t="s">
        <v>110</v>
      </c>
      <c r="D102" s="33" t="s">
        <v>116</v>
      </c>
      <c r="E102" s="51">
        <v>170.03</v>
      </c>
      <c r="F102" s="51">
        <v>170.03</v>
      </c>
      <c r="G102" s="98"/>
    </row>
    <row r="103" spans="1:9" ht="13.9" customHeight="1" x14ac:dyDescent="0.2">
      <c r="A103" s="7"/>
      <c r="B103" s="97"/>
      <c r="C103" s="100"/>
      <c r="D103" s="33" t="s">
        <v>117</v>
      </c>
      <c r="E103" s="35">
        <v>28.229785</v>
      </c>
      <c r="F103" s="35">
        <v>28.229785</v>
      </c>
      <c r="G103" s="99"/>
    </row>
    <row r="104" spans="1:9" ht="13.9" customHeight="1" x14ac:dyDescent="0.2">
      <c r="A104" s="7"/>
      <c r="B104" s="66" t="s">
        <v>38</v>
      </c>
      <c r="C104" s="55" t="s">
        <v>132</v>
      </c>
      <c r="D104" s="56" t="s">
        <v>132</v>
      </c>
      <c r="E104" s="57">
        <f>SUM(E83:E103)</f>
        <v>404.34097109612264</v>
      </c>
      <c r="F104" s="57">
        <f>SUM(F83:F103)</f>
        <v>404.34097109612264</v>
      </c>
      <c r="G104" s="66" t="s">
        <v>132</v>
      </c>
      <c r="I104" s="60"/>
    </row>
    <row r="105" spans="1:9" ht="13.9" customHeight="1" x14ac:dyDescent="0.2">
      <c r="A105" s="7"/>
      <c r="B105" s="70"/>
      <c r="C105" s="71"/>
      <c r="D105" s="72"/>
      <c r="E105" s="73"/>
      <c r="F105" s="73"/>
      <c r="G105" s="70"/>
      <c r="I105" s="69"/>
    </row>
    <row r="106" spans="1:9" ht="24" customHeight="1" x14ac:dyDescent="0.2">
      <c r="A106" s="7"/>
      <c r="B106" s="9" t="s">
        <v>140</v>
      </c>
      <c r="H106" s="8" t="s">
        <v>141</v>
      </c>
    </row>
    <row r="107" spans="1:9" x14ac:dyDescent="0.2">
      <c r="B107" s="8" t="s">
        <v>142</v>
      </c>
      <c r="H107" s="8" t="s">
        <v>143</v>
      </c>
    </row>
    <row r="108" spans="1:9" ht="13.9" customHeight="1" x14ac:dyDescent="0.2">
      <c r="A108" s="7"/>
      <c r="B108" s="70"/>
      <c r="C108" s="71"/>
      <c r="D108" s="72"/>
      <c r="E108" s="73"/>
      <c r="F108" s="73"/>
      <c r="G108" s="70"/>
      <c r="I108" s="69"/>
    </row>
    <row r="109" spans="1:9" ht="13.9" customHeight="1" x14ac:dyDescent="0.2">
      <c r="A109" s="7"/>
      <c r="B109" s="70"/>
      <c r="C109" s="71"/>
      <c r="D109" s="72"/>
      <c r="E109" s="73"/>
      <c r="F109" s="73"/>
      <c r="G109" s="70"/>
      <c r="I109" s="69"/>
    </row>
    <row r="110" spans="1:9" ht="13.9" customHeight="1" x14ac:dyDescent="0.25">
      <c r="A110" s="7"/>
      <c r="B110" s="39"/>
      <c r="C110" s="40"/>
      <c r="D110" s="41"/>
      <c r="E110" s="42"/>
      <c r="F110" s="42"/>
      <c r="G110" s="43"/>
      <c r="I110" s="60"/>
    </row>
    <row r="111" spans="1:9" x14ac:dyDescent="0.2">
      <c r="A111" s="7"/>
      <c r="B111" s="1"/>
      <c r="I111" s="60" t="s">
        <v>39</v>
      </c>
    </row>
    <row r="112" spans="1:9" x14ac:dyDescent="0.2">
      <c r="A112" s="7"/>
      <c r="B112" s="9"/>
    </row>
    <row r="113" spans="1:9" ht="38.25" customHeight="1" x14ac:dyDescent="0.2">
      <c r="A113" s="7"/>
      <c r="B113" s="101" t="s">
        <v>40</v>
      </c>
      <c r="C113" s="101"/>
      <c r="D113" s="101"/>
      <c r="E113" s="101"/>
      <c r="F113" s="101"/>
      <c r="G113" s="101"/>
      <c r="H113" s="101"/>
      <c r="I113" s="101"/>
    </row>
    <row r="114" spans="1:9" x14ac:dyDescent="0.2">
      <c r="A114" s="7"/>
      <c r="B114" s="9"/>
    </row>
    <row r="115" spans="1:9" x14ac:dyDescent="0.2">
      <c r="A115" s="7"/>
      <c r="B115" s="1"/>
    </row>
    <row r="116" spans="1:9" x14ac:dyDescent="0.2">
      <c r="A116" s="7"/>
      <c r="B116" s="9"/>
    </row>
    <row r="117" spans="1:9" ht="91.5" customHeight="1" x14ac:dyDescent="0.2">
      <c r="A117" s="7"/>
      <c r="B117" s="63" t="s">
        <v>41</v>
      </c>
      <c r="C117" s="63" t="s">
        <v>42</v>
      </c>
      <c r="D117" s="63" t="s">
        <v>43</v>
      </c>
      <c r="E117" s="63" t="s">
        <v>44</v>
      </c>
      <c r="F117" s="63" t="s">
        <v>45</v>
      </c>
      <c r="G117" s="63" t="s">
        <v>46</v>
      </c>
      <c r="H117" s="63" t="s">
        <v>47</v>
      </c>
      <c r="I117" s="63" t="s">
        <v>48</v>
      </c>
    </row>
    <row r="118" spans="1:9" ht="15" x14ac:dyDescent="0.2">
      <c r="A118" s="7"/>
      <c r="B118" s="63">
        <v>1</v>
      </c>
      <c r="C118" s="63">
        <v>2</v>
      </c>
      <c r="D118" s="63">
        <v>3</v>
      </c>
      <c r="E118" s="63">
        <v>4</v>
      </c>
      <c r="F118" s="63">
        <v>5</v>
      </c>
      <c r="G118" s="63">
        <v>6</v>
      </c>
      <c r="H118" s="63">
        <v>7</v>
      </c>
      <c r="I118" s="63">
        <v>8</v>
      </c>
    </row>
    <row r="119" spans="1:9" ht="28.5" customHeight="1" x14ac:dyDescent="0.2">
      <c r="A119" s="7"/>
      <c r="B119" s="85" t="s">
        <v>100</v>
      </c>
      <c r="C119" s="4" t="s">
        <v>88</v>
      </c>
      <c r="D119" s="25">
        <v>80</v>
      </c>
      <c r="E119" s="25">
        <v>25</v>
      </c>
      <c r="F119" s="25"/>
      <c r="G119" s="25">
        <f>D119-E119</f>
        <v>55</v>
      </c>
      <c r="H119" s="4"/>
      <c r="I119" s="4"/>
    </row>
    <row r="120" spans="1:9" x14ac:dyDescent="0.2">
      <c r="A120" s="7"/>
      <c r="B120" s="86"/>
      <c r="C120" s="4" t="s">
        <v>89</v>
      </c>
      <c r="D120" s="25">
        <v>9</v>
      </c>
      <c r="E120" s="25">
        <v>2.2999999999999998</v>
      </c>
      <c r="F120" s="25"/>
      <c r="G120" s="25">
        <f t="shared" ref="G120:G126" si="8">D120-E120</f>
        <v>6.7</v>
      </c>
      <c r="H120" s="4"/>
      <c r="I120" s="4"/>
    </row>
    <row r="121" spans="1:9" ht="28.5" customHeight="1" x14ac:dyDescent="0.2">
      <c r="A121" s="7"/>
      <c r="B121" s="85" t="s">
        <v>101</v>
      </c>
      <c r="C121" s="4" t="s">
        <v>102</v>
      </c>
      <c r="D121" s="25">
        <v>5</v>
      </c>
      <c r="E121" s="25">
        <v>0.5</v>
      </c>
      <c r="F121" s="25"/>
      <c r="G121" s="25">
        <f t="shared" si="8"/>
        <v>4.5</v>
      </c>
      <c r="H121" s="4"/>
      <c r="I121" s="4"/>
    </row>
    <row r="122" spans="1:9" x14ac:dyDescent="0.2">
      <c r="A122" s="7"/>
      <c r="B122" s="109"/>
      <c r="C122" s="4" t="s">
        <v>103</v>
      </c>
      <c r="D122" s="25">
        <v>40</v>
      </c>
      <c r="E122" s="25">
        <v>1</v>
      </c>
      <c r="F122" s="25"/>
      <c r="G122" s="25">
        <f t="shared" si="8"/>
        <v>39</v>
      </c>
      <c r="H122" s="4"/>
      <c r="I122" s="4"/>
    </row>
    <row r="123" spans="1:9" ht="28.5" x14ac:dyDescent="0.2">
      <c r="A123" s="7"/>
      <c r="B123" s="109"/>
      <c r="C123" s="4" t="s">
        <v>104</v>
      </c>
      <c r="D123" s="25">
        <v>4.8</v>
      </c>
      <c r="E123" s="25">
        <v>0.55000000000000004</v>
      </c>
      <c r="F123" s="25"/>
      <c r="G123" s="25">
        <f t="shared" si="8"/>
        <v>4.25</v>
      </c>
      <c r="H123" s="4"/>
      <c r="I123" s="4"/>
    </row>
    <row r="124" spans="1:9" ht="28.5" x14ac:dyDescent="0.2">
      <c r="A124" s="7"/>
      <c r="B124" s="109"/>
      <c r="C124" s="4" t="s">
        <v>107</v>
      </c>
      <c r="D124" s="25">
        <v>15</v>
      </c>
      <c r="E124" s="25">
        <v>0.5</v>
      </c>
      <c r="F124" s="25"/>
      <c r="G124" s="25">
        <f t="shared" si="8"/>
        <v>14.5</v>
      </c>
      <c r="H124" s="4"/>
      <c r="I124" s="4"/>
    </row>
    <row r="125" spans="1:9" x14ac:dyDescent="0.2">
      <c r="A125" s="7"/>
      <c r="B125" s="109"/>
      <c r="C125" s="4" t="s">
        <v>105</v>
      </c>
      <c r="D125" s="25">
        <v>150</v>
      </c>
      <c r="E125" s="25">
        <v>20</v>
      </c>
      <c r="F125" s="25"/>
      <c r="G125" s="25">
        <f t="shared" si="8"/>
        <v>130</v>
      </c>
      <c r="H125" s="4"/>
      <c r="I125" s="4"/>
    </row>
    <row r="126" spans="1:9" x14ac:dyDescent="0.2">
      <c r="A126" s="7"/>
      <c r="B126" s="86"/>
      <c r="C126" s="4" t="s">
        <v>106</v>
      </c>
      <c r="D126" s="25">
        <v>160</v>
      </c>
      <c r="E126" s="25">
        <v>151</v>
      </c>
      <c r="F126" s="25"/>
      <c r="G126" s="25">
        <f t="shared" si="8"/>
        <v>9</v>
      </c>
      <c r="H126" s="4"/>
      <c r="I126" s="4"/>
    </row>
    <row r="127" spans="1:9" x14ac:dyDescent="0.2">
      <c r="A127" s="7"/>
      <c r="B127" s="9"/>
    </row>
    <row r="128" spans="1:9" ht="24" customHeight="1" x14ac:dyDescent="0.2">
      <c r="A128" s="7"/>
      <c r="B128" s="9" t="s">
        <v>140</v>
      </c>
      <c r="H128" s="8" t="s">
        <v>141</v>
      </c>
    </row>
    <row r="129" spans="1:11" x14ac:dyDescent="0.2">
      <c r="B129" s="8" t="s">
        <v>142</v>
      </c>
      <c r="H129" s="8" t="s">
        <v>143</v>
      </c>
    </row>
    <row r="130" spans="1:11" x14ac:dyDescent="0.2">
      <c r="A130" s="7"/>
      <c r="B130" s="9"/>
    </row>
    <row r="131" spans="1:11" x14ac:dyDescent="0.2">
      <c r="A131" s="7"/>
      <c r="B131" s="1"/>
    </row>
    <row r="132" spans="1:11" x14ac:dyDescent="0.2">
      <c r="A132" s="7"/>
      <c r="B132" s="9"/>
      <c r="H132" s="60" t="s">
        <v>49</v>
      </c>
    </row>
    <row r="133" spans="1:11" x14ac:dyDescent="0.2">
      <c r="A133" s="7"/>
      <c r="B133" s="9"/>
      <c r="H133" s="60"/>
    </row>
    <row r="134" spans="1:11" ht="39.75" customHeight="1" x14ac:dyDescent="0.2">
      <c r="A134" s="7"/>
      <c r="B134" s="84" t="s">
        <v>145</v>
      </c>
      <c r="C134" s="84"/>
      <c r="D134" s="84"/>
      <c r="E134" s="84"/>
      <c r="F134" s="84"/>
      <c r="G134" s="84"/>
      <c r="H134" s="5"/>
      <c r="I134" s="5"/>
      <c r="J134" s="5"/>
      <c r="K134" s="5"/>
    </row>
    <row r="135" spans="1:11" x14ac:dyDescent="0.2">
      <c r="A135" s="7"/>
      <c r="B135" s="1"/>
      <c r="C135" s="74" t="s">
        <v>15</v>
      </c>
      <c r="D135" s="74"/>
      <c r="E135" s="74"/>
      <c r="F135" s="74"/>
      <c r="G135" s="10"/>
      <c r="H135" s="7"/>
      <c r="I135" s="7"/>
      <c r="J135" s="7"/>
      <c r="K135" s="7"/>
    </row>
    <row r="136" spans="1:11" x14ac:dyDescent="0.2">
      <c r="A136" s="7"/>
      <c r="B136" s="1"/>
    </row>
    <row r="137" spans="1:11" x14ac:dyDescent="0.2">
      <c r="A137" s="7"/>
      <c r="B137" s="81" t="s">
        <v>137</v>
      </c>
      <c r="C137" s="81"/>
      <c r="D137" s="81"/>
      <c r="E137" s="81"/>
      <c r="F137" s="81"/>
      <c r="G137" s="81"/>
      <c r="H137" s="6"/>
      <c r="I137" s="6"/>
      <c r="J137" s="6"/>
      <c r="K137" s="6"/>
    </row>
    <row r="138" spans="1:11" x14ac:dyDescent="0.2">
      <c r="A138" s="7"/>
      <c r="B138" s="7"/>
      <c r="E138" s="10" t="s">
        <v>72</v>
      </c>
      <c r="F138" s="7"/>
    </row>
    <row r="139" spans="1:11" x14ac:dyDescent="0.2">
      <c r="A139" s="7"/>
      <c r="B139" s="48" t="s">
        <v>131</v>
      </c>
    </row>
    <row r="140" spans="1:11" x14ac:dyDescent="0.2">
      <c r="A140" s="7"/>
      <c r="B140" s="59" t="s">
        <v>16</v>
      </c>
    </row>
    <row r="141" spans="1:11" x14ac:dyDescent="0.2">
      <c r="A141" s="7"/>
      <c r="B141" s="1"/>
    </row>
    <row r="142" spans="1:11" x14ac:dyDescent="0.2">
      <c r="A142" s="7"/>
      <c r="B142" s="9"/>
    </row>
    <row r="143" spans="1:11" ht="103.5" customHeight="1" x14ac:dyDescent="0.2">
      <c r="A143" s="7"/>
      <c r="B143" s="63" t="s">
        <v>75</v>
      </c>
      <c r="C143" s="63" t="s">
        <v>50</v>
      </c>
      <c r="D143" s="63" t="s">
        <v>51</v>
      </c>
      <c r="E143" s="63" t="s">
        <v>52</v>
      </c>
      <c r="F143" s="63" t="s">
        <v>71</v>
      </c>
      <c r="G143" s="63" t="s">
        <v>70</v>
      </c>
      <c r="H143" s="63" t="s">
        <v>78</v>
      </c>
    </row>
    <row r="144" spans="1:11" ht="15" x14ac:dyDescent="0.2">
      <c r="A144" s="7"/>
      <c r="B144" s="63">
        <v>1</v>
      </c>
      <c r="C144" s="63">
        <v>2</v>
      </c>
      <c r="D144" s="63">
        <v>3</v>
      </c>
      <c r="E144" s="63">
        <v>4</v>
      </c>
      <c r="F144" s="63">
        <v>5</v>
      </c>
      <c r="G144" s="63">
        <v>6</v>
      </c>
      <c r="H144" s="63">
        <v>7</v>
      </c>
    </row>
    <row r="145" spans="1:14" ht="15" x14ac:dyDescent="0.2">
      <c r="A145" s="7"/>
      <c r="B145" s="110" t="s">
        <v>91</v>
      </c>
      <c r="C145" s="87" t="s">
        <v>93</v>
      </c>
      <c r="D145" s="19" t="s">
        <v>95</v>
      </c>
      <c r="E145" s="20">
        <v>2</v>
      </c>
      <c r="F145" s="52">
        <v>13.233000000000001</v>
      </c>
      <c r="G145" s="52">
        <v>13.233000000000001</v>
      </c>
      <c r="H145" s="113">
        <f>N146</f>
        <v>26.320666666666664</v>
      </c>
      <c r="I145" s="21"/>
      <c r="J145" s="21"/>
      <c r="K145" s="21"/>
      <c r="L145" s="21"/>
      <c r="M145" s="8">
        <v>483.5</v>
      </c>
      <c r="N145" s="23">
        <f>G145+G146+G147+G148+G149+G150</f>
        <v>13.971</v>
      </c>
    </row>
    <row r="146" spans="1:14" ht="15" x14ac:dyDescent="0.2">
      <c r="A146" s="7"/>
      <c r="B146" s="111"/>
      <c r="C146" s="96"/>
      <c r="D146" s="19" t="s">
        <v>96</v>
      </c>
      <c r="E146" s="20">
        <v>4</v>
      </c>
      <c r="F146" s="22">
        <v>0.58899999999999997</v>
      </c>
      <c r="G146" s="22">
        <v>0.58899999999999997</v>
      </c>
      <c r="H146" s="114"/>
      <c r="I146" s="67"/>
      <c r="J146" s="67"/>
      <c r="K146" s="67"/>
      <c r="L146" s="21"/>
      <c r="M146" s="8">
        <f>M145/12</f>
        <v>40.291666666666664</v>
      </c>
      <c r="N146" s="24">
        <f>M146-N145</f>
        <v>26.320666666666664</v>
      </c>
    </row>
    <row r="147" spans="1:14" ht="22.5" x14ac:dyDescent="0.2">
      <c r="A147" s="7"/>
      <c r="B147" s="111"/>
      <c r="C147" s="96"/>
      <c r="D147" s="19" t="s">
        <v>97</v>
      </c>
      <c r="E147" s="20">
        <v>6</v>
      </c>
      <c r="F147" s="22">
        <v>2.4E-2</v>
      </c>
      <c r="G147" s="22">
        <v>2.4E-2</v>
      </c>
      <c r="H147" s="114"/>
      <c r="I147" s="67"/>
      <c r="J147" s="67"/>
      <c r="K147" s="67"/>
      <c r="L147" s="21"/>
    </row>
    <row r="148" spans="1:14" ht="22.5" x14ac:dyDescent="0.2">
      <c r="A148" s="7"/>
      <c r="B148" s="111"/>
      <c r="C148" s="96"/>
      <c r="D148" s="19" t="s">
        <v>98</v>
      </c>
      <c r="E148" s="20">
        <v>5</v>
      </c>
      <c r="F148" s="22">
        <v>0.05</v>
      </c>
      <c r="G148" s="22">
        <v>0.05</v>
      </c>
      <c r="H148" s="114"/>
      <c r="I148" s="67"/>
      <c r="J148" s="67"/>
      <c r="K148" s="67"/>
      <c r="L148" s="21"/>
    </row>
    <row r="149" spans="1:14" ht="15" x14ac:dyDescent="0.2">
      <c r="A149" s="7"/>
      <c r="B149" s="111"/>
      <c r="C149" s="96"/>
      <c r="D149" s="19" t="s">
        <v>122</v>
      </c>
      <c r="E149" s="20">
        <v>5</v>
      </c>
      <c r="F149" s="22">
        <v>7.4999999999999997E-2</v>
      </c>
      <c r="G149" s="22">
        <v>7.4999999999999997E-2</v>
      </c>
      <c r="H149" s="114"/>
      <c r="I149" s="67"/>
      <c r="J149" s="67"/>
      <c r="K149" s="67"/>
      <c r="L149" s="21"/>
    </row>
    <row r="150" spans="1:14" ht="15" x14ac:dyDescent="0.2">
      <c r="A150" s="7"/>
      <c r="B150" s="112"/>
      <c r="C150" s="97"/>
      <c r="D150" s="19" t="s">
        <v>99</v>
      </c>
      <c r="E150" s="20">
        <v>5</v>
      </c>
      <c r="F150" s="22">
        <v>0</v>
      </c>
      <c r="G150" s="22">
        <v>0</v>
      </c>
      <c r="H150" s="115"/>
      <c r="I150" s="26"/>
      <c r="J150" s="26"/>
      <c r="K150" s="26"/>
      <c r="M150" s="8">
        <v>160</v>
      </c>
      <c r="N150" s="23">
        <f>G151</f>
        <v>0</v>
      </c>
    </row>
    <row r="151" spans="1:14" ht="31.15" customHeight="1" x14ac:dyDescent="0.2">
      <c r="A151" s="7"/>
      <c r="B151" s="18" t="s">
        <v>92</v>
      </c>
      <c r="C151" s="64" t="s">
        <v>94</v>
      </c>
      <c r="D151" s="64" t="s">
        <v>123</v>
      </c>
      <c r="E151" s="38">
        <v>3</v>
      </c>
      <c r="F151" s="22">
        <v>0</v>
      </c>
      <c r="G151" s="22">
        <v>0</v>
      </c>
      <c r="H151" s="54">
        <f>N151</f>
        <v>13.333333333333334</v>
      </c>
      <c r="I151" s="26"/>
      <c r="J151" s="26"/>
      <c r="K151" s="26"/>
      <c r="M151" s="8">
        <f>M150/12</f>
        <v>13.333333333333334</v>
      </c>
      <c r="N151" s="24">
        <f>M151-N150</f>
        <v>13.333333333333334</v>
      </c>
    </row>
    <row r="152" spans="1:14" ht="15" x14ac:dyDescent="0.2">
      <c r="A152" s="7"/>
      <c r="B152" s="66" t="s">
        <v>1</v>
      </c>
      <c r="C152" s="25" t="s">
        <v>132</v>
      </c>
      <c r="D152" s="25" t="s">
        <v>132</v>
      </c>
      <c r="E152" s="25" t="s">
        <v>132</v>
      </c>
      <c r="F152" s="58">
        <f>SUM(F145:F151)</f>
        <v>13.971</v>
      </c>
      <c r="G152" s="58">
        <f>SUM(G145:G151)</f>
        <v>13.971</v>
      </c>
      <c r="H152" s="25" t="s">
        <v>132</v>
      </c>
      <c r="I152" s="26"/>
      <c r="J152" s="26"/>
      <c r="K152" s="26"/>
    </row>
    <row r="153" spans="1:14" x14ac:dyDescent="0.2">
      <c r="A153" s="7"/>
      <c r="B153" s="9"/>
      <c r="I153" s="26"/>
      <c r="J153" s="26"/>
      <c r="K153" s="26"/>
    </row>
    <row r="154" spans="1:14" ht="24" customHeight="1" x14ac:dyDescent="0.2">
      <c r="A154" s="7"/>
      <c r="B154" s="9" t="s">
        <v>140</v>
      </c>
      <c r="H154" s="8" t="s">
        <v>141</v>
      </c>
    </row>
    <row r="155" spans="1:14" x14ac:dyDescent="0.2">
      <c r="B155" s="8" t="s">
        <v>142</v>
      </c>
      <c r="H155" s="8" t="s">
        <v>143</v>
      </c>
    </row>
    <row r="156" spans="1:14" x14ac:dyDescent="0.2">
      <c r="A156" s="7"/>
      <c r="B156" s="2"/>
      <c r="I156" s="26"/>
      <c r="J156" s="26"/>
      <c r="K156" s="26"/>
    </row>
    <row r="157" spans="1:14" x14ac:dyDescent="0.2">
      <c r="A157" s="7"/>
      <c r="B157" s="9"/>
      <c r="D157" s="7"/>
      <c r="E157" s="60" t="s">
        <v>53</v>
      </c>
    </row>
    <row r="158" spans="1:14" x14ac:dyDescent="0.2">
      <c r="A158" s="7"/>
      <c r="B158" s="1"/>
    </row>
    <row r="159" spans="1:14" x14ac:dyDescent="0.2">
      <c r="A159" s="7"/>
      <c r="B159" s="9"/>
      <c r="F159" s="26"/>
      <c r="G159" s="26"/>
      <c r="H159" s="26"/>
      <c r="I159" s="26"/>
    </row>
    <row r="160" spans="1:14" ht="48.75" customHeight="1" x14ac:dyDescent="0.2">
      <c r="A160" s="7"/>
      <c r="B160" s="84" t="s">
        <v>54</v>
      </c>
      <c r="C160" s="84"/>
      <c r="D160" s="84"/>
      <c r="E160" s="84"/>
      <c r="F160" s="26"/>
      <c r="G160" s="26"/>
      <c r="H160" s="26"/>
      <c r="I160" s="26"/>
    </row>
    <row r="161" spans="1:14" ht="25.5" customHeight="1" x14ac:dyDescent="0.2">
      <c r="A161" s="7"/>
      <c r="B161" s="79" t="s">
        <v>146</v>
      </c>
      <c r="C161" s="79"/>
      <c r="D161" s="79"/>
      <c r="E161" s="79"/>
      <c r="F161" s="26"/>
      <c r="G161" s="26"/>
      <c r="H161" s="26"/>
      <c r="I161" s="26"/>
    </row>
    <row r="162" spans="1:14" x14ac:dyDescent="0.2">
      <c r="A162" s="7"/>
      <c r="B162" s="116" t="s">
        <v>15</v>
      </c>
      <c r="C162" s="116"/>
      <c r="D162" s="116"/>
      <c r="E162" s="116"/>
      <c r="F162" s="26"/>
      <c r="G162" s="26"/>
      <c r="H162" s="26"/>
      <c r="I162" s="26"/>
    </row>
    <row r="163" spans="1:14" x14ac:dyDescent="0.2">
      <c r="A163" s="7"/>
      <c r="B163" s="9"/>
      <c r="F163" s="26"/>
      <c r="G163" s="26"/>
      <c r="H163" s="26"/>
      <c r="I163" s="26"/>
    </row>
    <row r="164" spans="1:14" x14ac:dyDescent="0.2">
      <c r="A164" s="7"/>
      <c r="B164" s="1"/>
      <c r="F164" s="26"/>
      <c r="G164" s="26"/>
      <c r="H164" s="26"/>
      <c r="I164" s="26"/>
      <c r="J164" s="26"/>
      <c r="K164" s="26"/>
      <c r="L164" s="26"/>
      <c r="M164" s="108" t="s">
        <v>124</v>
      </c>
      <c r="N164" s="108"/>
    </row>
    <row r="165" spans="1:14" x14ac:dyDescent="0.2">
      <c r="A165" s="7"/>
      <c r="B165" s="9"/>
      <c r="F165" s="26"/>
      <c r="G165" s="26"/>
      <c r="H165" s="26"/>
      <c r="I165" s="26"/>
      <c r="J165" s="26"/>
      <c r="K165" s="26"/>
      <c r="L165" s="26"/>
      <c r="M165" s="65">
        <v>8.2970000000000006</v>
      </c>
      <c r="N165" s="65">
        <v>8.2970000000000006</v>
      </c>
    </row>
    <row r="166" spans="1:14" ht="14.25" customHeight="1" x14ac:dyDescent="0.2">
      <c r="A166" s="7"/>
      <c r="B166" s="102" t="s">
        <v>55</v>
      </c>
      <c r="C166" s="103"/>
      <c r="D166" s="106" t="s">
        <v>76</v>
      </c>
      <c r="E166" s="106" t="s">
        <v>77</v>
      </c>
      <c r="F166" s="26"/>
      <c r="G166" s="26"/>
      <c r="H166" s="26"/>
      <c r="I166" s="26"/>
      <c r="J166" s="26"/>
      <c r="K166" s="26"/>
      <c r="L166" s="26"/>
      <c r="M166" s="46"/>
      <c r="N166" s="46"/>
    </row>
    <row r="167" spans="1:14" ht="45.75" customHeight="1" x14ac:dyDescent="0.2">
      <c r="A167" s="7"/>
      <c r="B167" s="104"/>
      <c r="C167" s="105"/>
      <c r="D167" s="107"/>
      <c r="E167" s="107"/>
      <c r="F167" s="26"/>
      <c r="G167" s="26"/>
      <c r="H167" s="26"/>
      <c r="I167" s="26"/>
      <c r="J167" s="26"/>
      <c r="K167" s="26"/>
      <c r="L167" s="26"/>
      <c r="M167" s="108" t="s">
        <v>125</v>
      </c>
      <c r="N167" s="108"/>
    </row>
    <row r="168" spans="1:14" ht="15" x14ac:dyDescent="0.2">
      <c r="A168" s="7"/>
      <c r="B168" s="117">
        <v>1</v>
      </c>
      <c r="C168" s="118"/>
      <c r="D168" s="63">
        <v>2</v>
      </c>
      <c r="E168" s="63">
        <v>3</v>
      </c>
      <c r="F168" s="26"/>
      <c r="G168" s="26"/>
      <c r="H168" s="26"/>
      <c r="I168" s="26"/>
      <c r="J168" s="26"/>
      <c r="K168" s="26"/>
      <c r="L168" s="26"/>
      <c r="M168" s="65">
        <v>2.863</v>
      </c>
      <c r="N168" s="65">
        <v>2.863</v>
      </c>
    </row>
    <row r="169" spans="1:14" ht="15" customHeight="1" x14ac:dyDescent="0.2">
      <c r="A169" s="7"/>
      <c r="B169" s="119" t="s">
        <v>56</v>
      </c>
      <c r="C169" s="120"/>
      <c r="D169" s="37">
        <v>0</v>
      </c>
      <c r="E169" s="37">
        <v>0</v>
      </c>
      <c r="F169" s="26"/>
      <c r="G169" s="26"/>
      <c r="H169" s="26"/>
      <c r="I169" s="26"/>
      <c r="J169" s="26"/>
      <c r="K169" s="26"/>
      <c r="L169" s="27"/>
      <c r="M169" s="65">
        <v>1.1950000000000001</v>
      </c>
      <c r="N169" s="65">
        <v>1.1950000000000001</v>
      </c>
    </row>
    <row r="170" spans="1:14" ht="15" x14ac:dyDescent="0.2">
      <c r="A170" s="7"/>
      <c r="B170" s="119" t="s">
        <v>57</v>
      </c>
      <c r="C170" s="120"/>
      <c r="D170" s="37">
        <v>0</v>
      </c>
      <c r="E170" s="37">
        <v>0</v>
      </c>
      <c r="F170" s="26"/>
      <c r="G170" s="26"/>
      <c r="H170" s="26"/>
      <c r="I170" s="26"/>
      <c r="J170" s="26"/>
      <c r="K170" s="26"/>
      <c r="L170" s="27"/>
      <c r="M170" s="45">
        <f>SUM(M168:M169)</f>
        <v>4.0579999999999998</v>
      </c>
      <c r="N170" s="45">
        <f>SUM(N168:N169)</f>
        <v>4.0579999999999998</v>
      </c>
    </row>
    <row r="171" spans="1:14" ht="15" x14ac:dyDescent="0.2">
      <c r="A171" s="7"/>
      <c r="B171" s="119" t="s">
        <v>58</v>
      </c>
      <c r="C171" s="120"/>
      <c r="D171" s="44">
        <f>F145*1000</f>
        <v>13233</v>
      </c>
      <c r="E171" s="44">
        <f>G145*1000</f>
        <v>13233</v>
      </c>
      <c r="F171" s="26"/>
      <c r="G171" s="26"/>
      <c r="H171" s="26"/>
      <c r="I171" s="26"/>
      <c r="J171" s="26"/>
      <c r="K171" s="26"/>
      <c r="L171" s="26"/>
      <c r="M171" s="46"/>
      <c r="N171" s="46"/>
    </row>
    <row r="172" spans="1:14" ht="15" x14ac:dyDescent="0.2">
      <c r="A172" s="7"/>
      <c r="B172" s="119" t="s">
        <v>59</v>
      </c>
      <c r="C172" s="120"/>
      <c r="D172" s="44">
        <f>F151*1000</f>
        <v>0</v>
      </c>
      <c r="E172" s="44">
        <f>G151*1000</f>
        <v>0</v>
      </c>
      <c r="F172" s="26"/>
      <c r="G172" s="26"/>
      <c r="H172" s="26"/>
      <c r="I172" s="26"/>
      <c r="J172" s="26"/>
      <c r="K172" s="26"/>
      <c r="L172" s="26"/>
      <c r="M172" s="46"/>
      <c r="N172" s="46"/>
    </row>
    <row r="173" spans="1:14" ht="15" x14ac:dyDescent="0.2">
      <c r="A173" s="7"/>
      <c r="B173" s="119" t="s">
        <v>60</v>
      </c>
      <c r="C173" s="120"/>
      <c r="D173" s="44">
        <f>F146*1000</f>
        <v>589</v>
      </c>
      <c r="E173" s="44">
        <f>G146*1000</f>
        <v>589</v>
      </c>
      <c r="F173" s="26"/>
      <c r="G173" s="26"/>
      <c r="H173" s="26"/>
      <c r="I173" s="26"/>
      <c r="J173" s="26"/>
      <c r="K173" s="26"/>
      <c r="L173" s="36"/>
      <c r="M173" s="121" t="s">
        <v>126</v>
      </c>
      <c r="N173" s="122"/>
    </row>
    <row r="174" spans="1:14" ht="15" x14ac:dyDescent="0.2">
      <c r="A174" s="7"/>
      <c r="B174" s="119" t="s">
        <v>61</v>
      </c>
      <c r="C174" s="120"/>
      <c r="D174" s="44">
        <f>F148+F150+F149</f>
        <v>0.125</v>
      </c>
      <c r="E174" s="44">
        <f>G148+G149+G150*1000</f>
        <v>0.125</v>
      </c>
      <c r="F174" s="26"/>
      <c r="G174" s="26"/>
      <c r="H174" s="26"/>
      <c r="I174" s="26"/>
      <c r="J174" s="26"/>
      <c r="K174" s="26"/>
      <c r="L174" s="53" t="s">
        <v>127</v>
      </c>
      <c r="M174" s="47">
        <v>1.0999999999999999E-2</v>
      </c>
      <c r="N174" s="47">
        <v>1.0999999999999999E-2</v>
      </c>
    </row>
    <row r="175" spans="1:14" ht="15" x14ac:dyDescent="0.2">
      <c r="A175" s="7"/>
      <c r="B175" s="119" t="s">
        <v>62</v>
      </c>
      <c r="C175" s="120"/>
      <c r="D175" s="44">
        <f>F147*1000</f>
        <v>24</v>
      </c>
      <c r="E175" s="44">
        <f>G147*1000</f>
        <v>24</v>
      </c>
      <c r="F175" s="26"/>
      <c r="G175" s="26"/>
      <c r="H175" s="26"/>
      <c r="I175" s="26"/>
      <c r="J175" s="26"/>
      <c r="K175" s="26"/>
      <c r="L175" s="53" t="s">
        <v>128</v>
      </c>
      <c r="M175" s="47">
        <v>2.5000000000000001E-2</v>
      </c>
      <c r="N175" s="47">
        <v>2.5000000000000001E-2</v>
      </c>
    </row>
    <row r="176" spans="1:14" ht="15" x14ac:dyDescent="0.2">
      <c r="A176" s="7"/>
      <c r="B176" s="119" t="s">
        <v>63</v>
      </c>
      <c r="C176" s="120"/>
      <c r="D176" s="37">
        <v>0</v>
      </c>
      <c r="E176" s="37">
        <v>0</v>
      </c>
      <c r="F176" s="26"/>
      <c r="G176" s="26"/>
      <c r="H176" s="26"/>
      <c r="I176" s="26"/>
      <c r="J176" s="26"/>
      <c r="K176" s="26"/>
      <c r="L176" s="53" t="s">
        <v>129</v>
      </c>
      <c r="M176" s="47">
        <v>7.0000000000000007E-2</v>
      </c>
      <c r="N176" s="47">
        <v>7.0000000000000007E-2</v>
      </c>
    </row>
    <row r="177" spans="1:14" ht="15" customHeight="1" x14ac:dyDescent="0.2">
      <c r="A177" s="7"/>
      <c r="B177" s="119" t="s">
        <v>64</v>
      </c>
      <c r="C177" s="120"/>
      <c r="D177" s="37">
        <v>0</v>
      </c>
      <c r="E177" s="37">
        <v>0</v>
      </c>
      <c r="F177" s="26"/>
      <c r="G177" s="26"/>
      <c r="H177" s="26"/>
      <c r="I177" s="26"/>
      <c r="J177" s="26"/>
      <c r="K177" s="26"/>
      <c r="L177" s="53" t="s">
        <v>130</v>
      </c>
      <c r="M177" s="47">
        <v>1.0999999999999999E-2</v>
      </c>
      <c r="N177" s="47">
        <v>1.0999999999999999E-2</v>
      </c>
    </row>
    <row r="178" spans="1:14" ht="15" x14ac:dyDescent="0.2">
      <c r="A178" s="7"/>
      <c r="B178" s="119" t="s">
        <v>65</v>
      </c>
      <c r="C178" s="120"/>
      <c r="D178" s="37">
        <v>0</v>
      </c>
      <c r="E178" s="37">
        <v>0</v>
      </c>
      <c r="F178" s="26"/>
      <c r="G178" s="26"/>
      <c r="H178" s="26"/>
      <c r="I178" s="26"/>
      <c r="J178" s="26"/>
      <c r="K178" s="26"/>
      <c r="L178" s="36"/>
      <c r="M178" s="45">
        <f>SUM(M174:M177)</f>
        <v>0.11700000000000001</v>
      </c>
      <c r="N178" s="45">
        <f>SUM(N174:N177)</f>
        <v>0.11700000000000001</v>
      </c>
    </row>
    <row r="179" spans="1:14" ht="15" x14ac:dyDescent="0.2">
      <c r="A179" s="7"/>
      <c r="B179" s="119" t="s">
        <v>38</v>
      </c>
      <c r="C179" s="120"/>
      <c r="D179" s="37">
        <v>0</v>
      </c>
      <c r="E179" s="37">
        <v>0</v>
      </c>
      <c r="F179" s="26"/>
      <c r="G179" s="26"/>
      <c r="H179" s="26"/>
      <c r="I179" s="26"/>
      <c r="J179" s="26"/>
      <c r="K179" s="26"/>
      <c r="L179" s="36"/>
      <c r="M179" s="36"/>
      <c r="N179" s="26"/>
    </row>
    <row r="180" spans="1:14" x14ac:dyDescent="0.2">
      <c r="F180" s="26"/>
      <c r="G180" s="36"/>
      <c r="H180" s="36"/>
      <c r="I180" s="26"/>
    </row>
    <row r="181" spans="1:14" x14ac:dyDescent="0.2">
      <c r="B181" s="8" t="s">
        <v>140</v>
      </c>
      <c r="F181" s="26"/>
      <c r="G181" s="26"/>
      <c r="H181" s="26" t="s">
        <v>141</v>
      </c>
      <c r="I181" s="26"/>
    </row>
    <row r="182" spans="1:14" x14ac:dyDescent="0.2">
      <c r="B182" s="8" t="s">
        <v>142</v>
      </c>
      <c r="H182" s="8" t="s">
        <v>143</v>
      </c>
    </row>
  </sheetData>
  <mergeCells count="70">
    <mergeCell ref="H27:K27"/>
    <mergeCell ref="J1:K1"/>
    <mergeCell ref="B5:G5"/>
    <mergeCell ref="D6:F6"/>
    <mergeCell ref="D8:F8"/>
    <mergeCell ref="B26:K26"/>
    <mergeCell ref="B55:B58"/>
    <mergeCell ref="C55:C58"/>
    <mergeCell ref="D55:K55"/>
    <mergeCell ref="D56:E56"/>
    <mergeCell ref="F56:G56"/>
    <mergeCell ref="H56:I56"/>
    <mergeCell ref="J56:K56"/>
    <mergeCell ref="D57:E57"/>
    <mergeCell ref="F57:G57"/>
    <mergeCell ref="H57:I57"/>
    <mergeCell ref="J57:K57"/>
    <mergeCell ref="B29:K29"/>
    <mergeCell ref="O40:O45"/>
    <mergeCell ref="B47:K47"/>
    <mergeCell ref="H48:K48"/>
    <mergeCell ref="B50:K50"/>
    <mergeCell ref="B71:G71"/>
    <mergeCell ref="B74:G74"/>
    <mergeCell ref="B80:B81"/>
    <mergeCell ref="C80:C81"/>
    <mergeCell ref="D80:D81"/>
    <mergeCell ref="E80:E81"/>
    <mergeCell ref="F80:F81"/>
    <mergeCell ref="G80:G81"/>
    <mergeCell ref="B119:B120"/>
    <mergeCell ref="B83:B90"/>
    <mergeCell ref="C83:C90"/>
    <mergeCell ref="G83:G90"/>
    <mergeCell ref="B91:B95"/>
    <mergeCell ref="C91:C95"/>
    <mergeCell ref="G91:G95"/>
    <mergeCell ref="B96:B103"/>
    <mergeCell ref="C96:C101"/>
    <mergeCell ref="G96:G103"/>
    <mergeCell ref="C102:C103"/>
    <mergeCell ref="B113:I113"/>
    <mergeCell ref="B166:C167"/>
    <mergeCell ref="D166:D167"/>
    <mergeCell ref="E166:E167"/>
    <mergeCell ref="M167:N167"/>
    <mergeCell ref="B121:B126"/>
    <mergeCell ref="B134:G134"/>
    <mergeCell ref="C135:F135"/>
    <mergeCell ref="B137:G137"/>
    <mergeCell ref="B145:B150"/>
    <mergeCell ref="C145:C150"/>
    <mergeCell ref="H145:H150"/>
    <mergeCell ref="B160:E160"/>
    <mergeCell ref="B161:E161"/>
    <mergeCell ref="B162:E162"/>
    <mergeCell ref="M164:N164"/>
    <mergeCell ref="B168:C168"/>
    <mergeCell ref="B169:C169"/>
    <mergeCell ref="B170:C170"/>
    <mergeCell ref="B171:C171"/>
    <mergeCell ref="B172:C172"/>
    <mergeCell ref="B179:C179"/>
    <mergeCell ref="M173:N173"/>
    <mergeCell ref="B174:C174"/>
    <mergeCell ref="B175:C175"/>
    <mergeCell ref="B176:C176"/>
    <mergeCell ref="B177:C177"/>
    <mergeCell ref="B178:C178"/>
    <mergeCell ref="B173:C173"/>
  </mergeCells>
  <pageMargins left="0.7" right="0.7" top="0.75" bottom="0.75" header="0.3" footer="0.3"/>
  <pageSetup paperSize="9" scale="46" fitToHeight="0" orientation="landscape" r:id="rId1"/>
  <rowBreaks count="5" manualBreakCount="5">
    <brk id="21" max="16383" man="1"/>
    <brk id="43" max="16383" man="1"/>
    <brk id="68" max="16383" man="1"/>
    <brk id="110" max="16383" man="1"/>
    <brk id="1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декабрь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2022-11-15T23:19:48Z</dcterms:modified>
</cp:coreProperties>
</file>