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4100"/>
  </bookViews>
  <sheets>
    <sheet name="08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N97" i="13" l="1"/>
  <c r="CK74" i="13" l="1"/>
  <c r="CR97" i="13" l="1"/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CK80" i="13" l="1"/>
  <c r="CK79" i="13"/>
  <c r="CK78" i="13"/>
  <c r="CK77" i="13"/>
  <c r="CK76" i="13"/>
  <c r="CK75" i="13"/>
  <c r="CY27" i="13"/>
  <c r="DT27" i="13" s="1"/>
  <c r="AZ27" i="13"/>
  <c r="DR14" i="13"/>
  <c r="EL14" i="13" s="1"/>
  <c r="EM27" i="13" l="1"/>
  <c r="EA55" i="13" s="1"/>
  <c r="FL92" i="13"/>
  <c r="AV118" i="13"/>
</calcChain>
</file>

<file path=xl/sharedStrings.xml><?xml version="1.0" encoding="utf-8"?>
<sst xmlns="http://schemas.openxmlformats.org/spreadsheetml/2006/main" count="316" uniqueCount="138">
  <si>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</si>
  <si>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</si>
  <si>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</si>
  <si>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</si>
  <si>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</si>
  <si>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</si>
  <si>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</si>
  <si>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</si>
  <si>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</si>
  <si>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</si>
  <si>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</si>
  <si>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</si>
  <si>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</si>
  <si>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</si>
  <si>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</si>
  <si>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</si>
  <si>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</si>
  <si>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</si>
  <si>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</si>
  <si>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</si>
  <si>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</si>
  <si>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</si>
  <si>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</si>
  <si>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</si>
  <si>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</si>
  <si>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</si>
  <si>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</si>
  <si>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</si>
  <si>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</si>
  <si>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</si>
  <si>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</si>
  <si>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</si>
  <si>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</si>
  <si>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</si>
  <si>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</si>
  <si>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</si>
  <si>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</si>
  <si>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</si>
  <si>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</si>
  <si>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</si>
  <si>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</si>
  <si>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</si>
  <si>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</si>
  <si>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</si>
  <si>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</si>
  <si>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</si>
  <si>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</si>
  <si>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</si>
  <si>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</si>
  <si>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</si>
  <si>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</si>
  <si>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</si>
  <si>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</si>
  <si>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</si>
  <si>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</si>
  <si>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</si>
  <si>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</si>
  <si>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</si>
  <si>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</si>
  <si>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</si>
  <si>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</si>
  <si>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</si>
  <si>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</si>
  <si>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</si>
  <si>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</si>
  <si>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</si>
  <si>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</si>
  <si>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</si>
  <si>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</si>
  <si>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</si>
  <si>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</si>
  <si>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</si>
  <si>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</si>
  <si>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</si>
  <si>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</si>
  <si>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</si>
  <si>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</si>
  <si>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</si>
  <si>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</si>
  <si>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</si>
  <si>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</si>
  <si>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</si>
  <si>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</si>
  <si>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</si>
  <si>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</si>
  <si>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</si>
  <si>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</si>
  <si>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</si>
  <si>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</si>
  <si>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</si>
  <si>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</si>
  <si>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</si>
  <si>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</si>
  <si>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</si>
  <si>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</si>
  <si>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</si>
  <si>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</si>
  <si>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</si>
  <si>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</si>
  <si>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</si>
  <si>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</si>
  <si>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</si>
  <si>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</si>
  <si>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</si>
  <si>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</si>
  <si>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</si>
  <si>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</si>
  <si>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</si>
  <si>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</si>
  <si>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</si>
  <si>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</si>
  <si>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</si>
  <si>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</si>
  <si>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</si>
  <si>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</si>
  <si>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</si>
  <si>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</si>
  <si>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</si>
  <si>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</si>
  <si>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</si>
  <si>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</si>
  <si>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</si>
  <si>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</si>
  <si>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</si>
  <si>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</si>
  <si>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</si>
  <si>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</si>
  <si>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</si>
  <si>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</si>
  <si>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</si>
  <si>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</si>
  <si>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</si>
  <si>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</si>
  <si>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</si>
  <si>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</si>
  <si>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август</t>
  </si>
  <si>
    <t xml:space="preserve">август (факт) 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</si>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</sst>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0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/>
    <xf numFmtId="0" fontId="2" fillId="2" borderId="6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164" fontId="11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zoomScale="70" zoomScaleNormal="70" workbookViewId="0">
      <selection activeCell="N10" sqref="N10:AE10"/>
    </sheetView>
  </sheetViews>
  <sheetFormatPr defaultColWidth="0.85546875" defaultRowHeight="15" x14ac:dyDescent="0.25"/>
  <cols>
    <col min="1" max="19" width="0.85546875" style="9"/>
    <col min="20" max="20" width="9.42578125" style="9" customWidth="1"/>
    <col min="21" max="23" width="0.85546875" style="9" customWidth="1"/>
    <col min="24" max="24" width="2.140625" style="9" customWidth="1"/>
    <col min="25" max="25" width="7.5703125" style="9" customWidth="1"/>
    <col min="26" max="36" width="0.85546875" style="9"/>
    <col min="37" max="37" width="2.5703125" style="9" customWidth="1"/>
    <col min="38" max="47" width="0.85546875" style="9"/>
    <col min="48" max="48" width="15" style="9" customWidth="1"/>
    <col min="49" max="68" width="0.85546875" style="9"/>
    <col min="69" max="69" width="3.140625" style="9" customWidth="1"/>
    <col min="70" max="70" width="2" style="9" customWidth="1"/>
    <col min="71" max="83" width="0.85546875" style="9"/>
    <col min="84" max="84" width="16.28515625" style="9" customWidth="1"/>
    <col min="85" max="85" width="0.85546875" style="9"/>
    <col min="86" max="86" width="1.28515625" style="9" customWidth="1"/>
    <col min="87" max="87" width="0.5703125" style="9" customWidth="1"/>
    <col min="88" max="88" width="3.140625" style="9" customWidth="1"/>
    <col min="89" max="93" width="0.85546875" style="9"/>
    <col min="94" max="94" width="4.140625" style="9" customWidth="1"/>
    <col min="95" max="96" width="0.85546875" style="9"/>
    <col min="97" max="97" width="3" style="9" customWidth="1"/>
    <col min="98" max="98" width="0.85546875" style="9" hidden="1" customWidth="1"/>
    <col min="99" max="99" width="8" style="9" hidden="1" customWidth="1"/>
    <col min="100" max="100" width="2.7109375" style="9" customWidth="1"/>
    <col min="101" max="101" width="0.140625" style="9" customWidth="1"/>
    <col min="102" max="102" width="0.7109375" style="9" customWidth="1"/>
    <col min="103" max="103" width="0.85546875" style="9" customWidth="1"/>
    <col min="104" max="104" width="0.7109375" style="9" customWidth="1"/>
    <col min="105" max="105" width="2.28515625" style="9" customWidth="1"/>
    <col min="106" max="106" width="5.28515625" style="9" customWidth="1"/>
    <col min="107" max="107" width="6.7109375" style="9" customWidth="1"/>
    <col min="108" max="108" width="0.5703125" style="9" hidden="1" customWidth="1"/>
    <col min="109" max="109" width="3.5703125" style="9" hidden="1" customWidth="1"/>
    <col min="110" max="110" width="5.5703125" style="9" hidden="1" customWidth="1"/>
    <col min="111" max="111" width="2.42578125" style="9" customWidth="1"/>
    <col min="112" max="112" width="0.42578125" style="9" customWidth="1"/>
    <col min="113" max="113" width="4.85546875" style="9" hidden="1" customWidth="1"/>
    <col min="114" max="114" width="0.140625" style="9" hidden="1" customWidth="1"/>
    <col min="115" max="115" width="3.7109375" style="9" hidden="1" customWidth="1"/>
    <col min="116" max="116" width="5.85546875" style="9" hidden="1" customWidth="1"/>
    <col min="117" max="117" width="2.5703125" style="9" customWidth="1"/>
    <col min="118" max="118" width="2" style="9" customWidth="1"/>
    <col min="119" max="119" width="6.42578125" style="9" customWidth="1"/>
    <col min="120" max="120" width="2.7109375" style="9" hidden="1" customWidth="1"/>
    <col min="121" max="121" width="3.28515625" style="9" customWidth="1"/>
    <col min="122" max="122" width="4.5703125" style="9" customWidth="1"/>
    <col min="123" max="123" width="5.140625" style="9" hidden="1" customWidth="1"/>
    <col min="124" max="126" width="0.85546875" style="9" customWidth="1"/>
    <col min="127" max="127" width="3.28515625" style="9" customWidth="1"/>
    <col min="128" max="129" width="0.85546875" style="9" customWidth="1"/>
    <col min="130" max="130" width="0.5703125" style="9" customWidth="1"/>
    <col min="131" max="134" width="0.85546875" style="9" customWidth="1"/>
    <col min="135" max="135" width="2.85546875" style="9" customWidth="1"/>
    <col min="136" max="136" width="3.85546875" style="9" customWidth="1"/>
    <col min="137" max="137" width="0.85546875" style="9"/>
    <col min="138" max="138" width="2.42578125" style="9" customWidth="1"/>
    <col min="139" max="159" width="0.85546875" style="9"/>
    <col min="160" max="160" width="3.28515625" style="9" customWidth="1"/>
    <col min="161" max="166" width="0.85546875" style="9"/>
    <col min="167" max="168" width="12.28515625" style="42" customWidth="1"/>
    <col min="169" max="169" width="12.28515625" style="9" customWidth="1"/>
    <col min="170" max="16384" width="0.85546875" style="9"/>
  </cols>
  <sheetData>
    <row r="1" spans="1:168" s="1" customFormat="1" ht="12.75" x14ac:dyDescent="0.2"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34"/>
      <c r="FL1" s="34"/>
    </row>
    <row r="2" spans="1:168" s="3" customFormat="1" ht="27" customHeight="1" x14ac:dyDescent="0.25">
      <c r="EI2" s="61" t="s">
        <v>1</v>
      </c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K2" s="35"/>
      <c r="FL2" s="35"/>
    </row>
    <row r="3" spans="1:168" s="3" customFormat="1" x14ac:dyDescent="0.25">
      <c r="FK3" s="35"/>
      <c r="FL3" s="35"/>
    </row>
    <row r="4" spans="1:168" s="3" customFormat="1" x14ac:dyDescent="0.25">
      <c r="FE4" s="4" t="s">
        <v>2</v>
      </c>
      <c r="FK4" s="35"/>
      <c r="FL4" s="35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FK5" s="36"/>
      <c r="FL5" s="36"/>
    </row>
    <row r="6" spans="1:168" s="29" customFormat="1" ht="15.75" customHeight="1" x14ac:dyDescent="0.25">
      <c r="A6" s="63" t="s">
        <v>111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K6" s="37"/>
      <c r="FL6" s="37"/>
    </row>
    <row r="7" spans="1:168" s="29" customFormat="1" ht="23.25" customHeight="1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K7" s="37"/>
      <c r="FL7" s="37"/>
    </row>
    <row r="8" spans="1:168" s="5" customFormat="1" ht="12.75" x14ac:dyDescent="0.2">
      <c r="AV8" s="64" t="s">
        <v>4</v>
      </c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FK8" s="36"/>
      <c r="FL8" s="36"/>
    </row>
    <row r="9" spans="1:168" s="5" customFormat="1" ht="15.75" x14ac:dyDescent="0.25">
      <c r="AW9" s="65" t="s">
        <v>116</v>
      </c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6" t="s">
        <v>135</v>
      </c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7" t="s">
        <v>131</v>
      </c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FK9" s="36"/>
      <c r="FL9" s="36"/>
    </row>
    <row r="10" spans="1:168" s="7" customFormat="1" ht="15.75" x14ac:dyDescent="0.25">
      <c r="C10" s="65" t="s">
        <v>5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8" t="s">
        <v>136</v>
      </c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FK10" s="38"/>
      <c r="FL10" s="38"/>
    </row>
    <row r="12" spans="1:168" s="10" customFormat="1" ht="63.75" customHeight="1" x14ac:dyDescent="0.2">
      <c r="A12" s="69" t="s">
        <v>6</v>
      </c>
      <c r="B12" s="69"/>
      <c r="C12" s="69"/>
      <c r="D12" s="69"/>
      <c r="E12" s="69"/>
      <c r="F12" s="69" t="s">
        <v>7</v>
      </c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 t="s">
        <v>8</v>
      </c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 t="s">
        <v>9</v>
      </c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 t="s">
        <v>10</v>
      </c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 t="s">
        <v>11</v>
      </c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 t="s">
        <v>118</v>
      </c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 t="s">
        <v>12</v>
      </c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 t="s">
        <v>13</v>
      </c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 t="s">
        <v>14</v>
      </c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K12" s="39"/>
      <c r="FL12" s="39"/>
    </row>
    <row r="13" spans="1:168" s="11" customFormat="1" x14ac:dyDescent="0.25">
      <c r="A13" s="70">
        <v>1</v>
      </c>
      <c r="B13" s="71"/>
      <c r="C13" s="71"/>
      <c r="D13" s="71"/>
      <c r="E13" s="72"/>
      <c r="F13" s="73">
        <v>2</v>
      </c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>
        <v>3</v>
      </c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>
        <v>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>
        <v>5</v>
      </c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>
        <v>6</v>
      </c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>
        <v>7</v>
      </c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>
        <v>8</v>
      </c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>
        <v>9</v>
      </c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>
        <v>10</v>
      </c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K13" s="40"/>
      <c r="FL13" s="40"/>
    </row>
    <row r="14" spans="1:168" s="12" customFormat="1" ht="117" customHeight="1" x14ac:dyDescent="0.25">
      <c r="A14" s="80" t="s">
        <v>34</v>
      </c>
      <c r="B14" s="81"/>
      <c r="C14" s="81"/>
      <c r="D14" s="81"/>
      <c r="E14" s="82"/>
      <c r="F14" s="83" t="s">
        <v>79</v>
      </c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 t="s">
        <v>80</v>
      </c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4" t="s">
        <v>82</v>
      </c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5">
        <v>125</v>
      </c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3" t="s">
        <v>132</v>
      </c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74">
        <v>12.508048</v>
      </c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6"/>
      <c r="DA14" s="74">
        <v>90.322824999999995</v>
      </c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6"/>
      <c r="DR14" s="77">
        <f>DA14</f>
        <v>90.322824999999995</v>
      </c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9"/>
      <c r="EL14" s="74">
        <f>AZ14-DR14</f>
        <v>34.677175000000005</v>
      </c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6"/>
      <c r="FK14" s="41"/>
      <c r="FL14" s="41"/>
    </row>
    <row r="15" spans="1:168" s="12" customFormat="1" ht="7.5" hidden="1" customHeight="1" x14ac:dyDescent="0.25">
      <c r="A15" s="80"/>
      <c r="B15" s="81"/>
      <c r="C15" s="81"/>
      <c r="D15" s="81"/>
      <c r="E15" s="82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K15" s="41"/>
      <c r="FL15" s="4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FK18" s="36"/>
      <c r="FL18" s="36"/>
    </row>
    <row r="19" spans="1:168" s="7" customFormat="1" ht="45" customHeight="1" x14ac:dyDescent="0.25">
      <c r="A19" s="63" t="s">
        <v>3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K19" s="38"/>
      <c r="FL19" s="38"/>
    </row>
    <row r="20" spans="1:168" s="7" customFormat="1" ht="15.75" x14ac:dyDescent="0.25">
      <c r="AV20" s="90" t="s">
        <v>108</v>
      </c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FK20" s="38"/>
      <c r="FL20" s="38"/>
    </row>
    <row r="21" spans="1:168" s="5" customFormat="1" ht="15.75" x14ac:dyDescent="0.25">
      <c r="AV21" s="64" t="s">
        <v>4</v>
      </c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13"/>
      <c r="DW21" s="13"/>
      <c r="DX21" s="13"/>
      <c r="DY21" s="13"/>
      <c r="DZ21" s="14"/>
      <c r="EA21" s="14"/>
      <c r="EB21" s="14"/>
      <c r="EC21" s="14"/>
      <c r="ED21" s="24"/>
      <c r="EE21" s="24"/>
      <c r="EF21" s="24"/>
      <c r="EG21" s="24"/>
      <c r="EH21" s="7"/>
      <c r="EI21" s="7"/>
      <c r="EJ21" s="7"/>
      <c r="EK21" s="7"/>
      <c r="FK21" s="36"/>
      <c r="FL21" s="36"/>
    </row>
    <row r="22" spans="1:168" s="5" customFormat="1" ht="15.75" x14ac:dyDescent="0.25"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86" t="s">
        <v>117</v>
      </c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68" t="s">
        <v>135</v>
      </c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87" t="s">
        <v>131</v>
      </c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FK22" s="36"/>
      <c r="FL22" s="36"/>
    </row>
    <row r="23" spans="1:168" s="7" customFormat="1" ht="15.75" x14ac:dyDescent="0.25">
      <c r="C23" s="65" t="s">
        <v>5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8" t="s">
        <v>136</v>
      </c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FK23" s="38"/>
      <c r="FL23" s="38"/>
    </row>
    <row r="25" spans="1:168" s="10" customFormat="1" ht="62.25" customHeight="1" x14ac:dyDescent="0.2">
      <c r="A25" s="69" t="s">
        <v>6</v>
      </c>
      <c r="B25" s="69"/>
      <c r="C25" s="69"/>
      <c r="D25" s="69"/>
      <c r="E25" s="69"/>
      <c r="F25" s="69" t="s">
        <v>16</v>
      </c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 t="s">
        <v>8</v>
      </c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 t="s">
        <v>17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 t="s">
        <v>18</v>
      </c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 t="s">
        <v>19</v>
      </c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 t="s">
        <v>20</v>
      </c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 t="s">
        <v>21</v>
      </c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 t="s">
        <v>22</v>
      </c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 t="s">
        <v>23</v>
      </c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K25" s="39"/>
      <c r="FL25" s="39"/>
    </row>
    <row r="26" spans="1:168" s="11" customFormat="1" x14ac:dyDescent="0.25">
      <c r="A26" s="70">
        <v>1</v>
      </c>
      <c r="B26" s="71"/>
      <c r="C26" s="71"/>
      <c r="D26" s="71"/>
      <c r="E26" s="72"/>
      <c r="F26" s="73">
        <v>2</v>
      </c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>
        <v>3</v>
      </c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>
        <v>4</v>
      </c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>
        <v>5</v>
      </c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>
        <v>6</v>
      </c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>
        <v>7</v>
      </c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>
        <v>8</v>
      </c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>
        <v>9</v>
      </c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>
        <v>10</v>
      </c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K26" s="40"/>
      <c r="FL26" s="40"/>
    </row>
    <row r="27" spans="1:168" s="12" customFormat="1" ht="117.75" customHeight="1" x14ac:dyDescent="0.25">
      <c r="A27" s="80" t="s">
        <v>34</v>
      </c>
      <c r="B27" s="81"/>
      <c r="C27" s="81"/>
      <c r="D27" s="81"/>
      <c r="E27" s="82"/>
      <c r="F27" s="83" t="s">
        <v>79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 t="s">
        <v>80</v>
      </c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4" t="s">
        <v>82</v>
      </c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97">
        <f>AZ14</f>
        <v>125</v>
      </c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83" t="s">
        <v>132</v>
      </c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96">
        <f>CJ14</f>
        <v>12.508048</v>
      </c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>
        <f>DA14</f>
        <v>90.322824999999995</v>
      </c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>
        <f>CY27</f>
        <v>90.322824999999995</v>
      </c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3">
        <f>EL14</f>
        <v>34.677175000000005</v>
      </c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K27" s="41"/>
      <c r="FL27" s="43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FK30" s="36"/>
      <c r="FL30" s="36"/>
    </row>
    <row r="31" spans="1:168" s="7" customFormat="1" ht="15.75" x14ac:dyDescent="0.25">
      <c r="A31" s="94" t="s">
        <v>25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K31" s="38"/>
      <c r="FL31" s="38"/>
    </row>
    <row r="32" spans="1:168" s="7" customFormat="1" ht="15.75" x14ac:dyDescent="0.25">
      <c r="AD32" s="90" t="s">
        <v>112</v>
      </c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  <c r="DM32" s="90"/>
      <c r="DN32" s="90"/>
      <c r="DO32" s="90"/>
      <c r="DP32" s="90"/>
      <c r="DQ32" s="90"/>
      <c r="DR32" s="90"/>
      <c r="DS32" s="90"/>
      <c r="DT32" s="90"/>
      <c r="DU32" s="90"/>
      <c r="DV32" s="90"/>
      <c r="DW32" s="27"/>
      <c r="DX32" s="27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K32" s="38"/>
      <c r="FL32" s="38"/>
    </row>
    <row r="33" spans="1:168" s="5" customFormat="1" ht="15.75" x14ac:dyDescent="0.25">
      <c r="AI33" s="32"/>
      <c r="AJ33" s="32"/>
      <c r="AK33" s="91" t="s">
        <v>4</v>
      </c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8"/>
      <c r="DZ33" s="8"/>
      <c r="EA33" s="8"/>
      <c r="EB33" s="8"/>
      <c r="EC33" s="8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13"/>
      <c r="ES33" s="13"/>
      <c r="ET33" s="13"/>
      <c r="EU33" s="13"/>
      <c r="EV33" s="14"/>
      <c r="EW33" s="14"/>
      <c r="EX33" s="14"/>
      <c r="EY33" s="14"/>
      <c r="FK33" s="36"/>
      <c r="FL33" s="36"/>
    </row>
    <row r="34" spans="1:168" s="5" customFormat="1" ht="15.75" x14ac:dyDescent="0.25"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86" t="s">
        <v>115</v>
      </c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68" t="s">
        <v>135</v>
      </c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92" t="s">
        <v>131</v>
      </c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FK34" s="36"/>
      <c r="FL34" s="36"/>
    </row>
    <row r="35" spans="1:168" s="7" customFormat="1" ht="15.75" x14ac:dyDescent="0.25">
      <c r="C35" s="65" t="s">
        <v>5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8" t="s">
        <v>136</v>
      </c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56"/>
      <c r="CY35" s="56"/>
      <c r="CZ35" s="56"/>
      <c r="FK35" s="38"/>
      <c r="FL35" s="38"/>
    </row>
    <row r="36" spans="1:168" s="7" customFormat="1" ht="15.75" x14ac:dyDescent="0.25">
      <c r="FK36" s="38"/>
      <c r="FL36" s="38"/>
    </row>
    <row r="37" spans="1:168" ht="45" customHeight="1" x14ac:dyDescent="0.25">
      <c r="A37" s="101" t="s">
        <v>26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3"/>
      <c r="L37" s="101" t="s">
        <v>27</v>
      </c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3"/>
      <c r="AD37" s="69" t="s">
        <v>28</v>
      </c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</row>
    <row r="38" spans="1:168" ht="13.5" customHeight="1" x14ac:dyDescent="0.25">
      <c r="A38" s="98"/>
      <c r="B38" s="99"/>
      <c r="C38" s="99"/>
      <c r="D38" s="99"/>
      <c r="E38" s="99"/>
      <c r="F38" s="99"/>
      <c r="G38" s="99"/>
      <c r="H38" s="99"/>
      <c r="I38" s="99"/>
      <c r="J38" s="99"/>
      <c r="K38" s="100"/>
      <c r="L38" s="98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100"/>
      <c r="AD38" s="98">
        <v>1</v>
      </c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100"/>
      <c r="BK38" s="98">
        <v>2</v>
      </c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100"/>
      <c r="CR38" s="98">
        <v>3</v>
      </c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100"/>
      <c r="DY38" s="69" t="s">
        <v>29</v>
      </c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</row>
    <row r="39" spans="1:168" ht="13.5" customHeight="1" x14ac:dyDescent="0.25">
      <c r="A39" s="98"/>
      <c r="B39" s="99"/>
      <c r="C39" s="99"/>
      <c r="D39" s="99"/>
      <c r="E39" s="99"/>
      <c r="F39" s="99"/>
      <c r="G39" s="99"/>
      <c r="H39" s="99"/>
      <c r="I39" s="99"/>
      <c r="J39" s="99"/>
      <c r="K39" s="100"/>
      <c r="L39" s="98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100"/>
      <c r="AD39" s="98" t="s">
        <v>30</v>
      </c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100"/>
      <c r="BK39" s="98" t="s">
        <v>31</v>
      </c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100"/>
      <c r="CR39" s="98" t="s">
        <v>32</v>
      </c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100"/>
      <c r="DY39" s="69" t="s">
        <v>29</v>
      </c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</row>
    <row r="40" spans="1:168" ht="44.25" customHeight="1" x14ac:dyDescent="0.25">
      <c r="A40" s="101"/>
      <c r="B40" s="102"/>
      <c r="C40" s="102"/>
      <c r="D40" s="102"/>
      <c r="E40" s="102"/>
      <c r="F40" s="102"/>
      <c r="G40" s="102"/>
      <c r="H40" s="102"/>
      <c r="I40" s="102"/>
      <c r="J40" s="102"/>
      <c r="K40" s="103"/>
      <c r="L40" s="101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3"/>
      <c r="AD40" s="84" t="s">
        <v>33</v>
      </c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 t="s">
        <v>122</v>
      </c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 t="s">
        <v>33</v>
      </c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 t="s">
        <v>122</v>
      </c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 t="s">
        <v>33</v>
      </c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 t="s">
        <v>122</v>
      </c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 t="s">
        <v>33</v>
      </c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 t="s">
        <v>122</v>
      </c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</row>
    <row r="41" spans="1:168" s="15" customFormat="1" x14ac:dyDescent="0.25">
      <c r="A41" s="80" t="s">
        <v>34</v>
      </c>
      <c r="B41" s="81"/>
      <c r="C41" s="81"/>
      <c r="D41" s="81"/>
      <c r="E41" s="81"/>
      <c r="F41" s="81"/>
      <c r="G41" s="81"/>
      <c r="H41" s="81"/>
      <c r="I41" s="81"/>
      <c r="J41" s="81"/>
      <c r="K41" s="82"/>
      <c r="L41" s="84" t="s">
        <v>35</v>
      </c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K41" s="44"/>
      <c r="FL41" s="44"/>
    </row>
    <row r="42" spans="1:168" s="15" customFormat="1" x14ac:dyDescent="0.25">
      <c r="A42" s="80" t="s">
        <v>36</v>
      </c>
      <c r="B42" s="81"/>
      <c r="C42" s="81"/>
      <c r="D42" s="81"/>
      <c r="E42" s="81"/>
      <c r="F42" s="81"/>
      <c r="G42" s="81"/>
      <c r="H42" s="81"/>
      <c r="I42" s="81"/>
      <c r="J42" s="81"/>
      <c r="K42" s="82"/>
      <c r="L42" s="84" t="s">
        <v>37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K42" s="44"/>
      <c r="FL42" s="44"/>
    </row>
    <row r="43" spans="1:168" s="15" customFormat="1" x14ac:dyDescent="0.25">
      <c r="A43" s="80" t="s">
        <v>38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  <c r="L43" s="84" t="s">
        <v>39</v>
      </c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K43" s="44"/>
      <c r="FL43" s="44"/>
    </row>
    <row r="44" spans="1:168" s="15" customFormat="1" x14ac:dyDescent="0.25">
      <c r="A44" s="80" t="s">
        <v>29</v>
      </c>
      <c r="B44" s="81"/>
      <c r="C44" s="81"/>
      <c r="D44" s="81"/>
      <c r="E44" s="81"/>
      <c r="F44" s="81"/>
      <c r="G44" s="81"/>
      <c r="H44" s="81"/>
      <c r="I44" s="81"/>
      <c r="J44" s="81"/>
      <c r="K44" s="82"/>
      <c r="L44" s="84" t="s">
        <v>29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K44" s="44"/>
      <c r="FL44" s="44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FK47" s="36"/>
      <c r="FL47" s="36"/>
    </row>
    <row r="48" spans="1:168" s="7" customFormat="1" ht="63.75" customHeight="1" x14ac:dyDescent="0.25">
      <c r="A48" s="94" t="s">
        <v>93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K48" s="38"/>
      <c r="FL48" s="38"/>
    </row>
    <row r="49" spans="1:169" s="5" customFormat="1" ht="15.75" x14ac:dyDescent="0.25">
      <c r="AV49" s="64" t="s">
        <v>4</v>
      </c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13"/>
      <c r="DW49" s="13"/>
      <c r="DX49" s="13"/>
      <c r="DY49" s="13"/>
      <c r="DZ49" s="14"/>
      <c r="EA49" s="14"/>
      <c r="EB49" s="14"/>
      <c r="EC49" s="14"/>
      <c r="ED49" s="24"/>
      <c r="EE49" s="24"/>
      <c r="EF49" s="24"/>
      <c r="EG49" s="24"/>
      <c r="EH49" s="7"/>
      <c r="EI49" s="7"/>
      <c r="EJ49" s="7"/>
      <c r="EK49" s="7"/>
      <c r="FK49" s="36"/>
      <c r="FL49" s="36"/>
    </row>
    <row r="50" spans="1:169" s="5" customFormat="1" ht="15.75" x14ac:dyDescent="0.25"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4"/>
      <c r="AR50" s="55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86" t="s">
        <v>89</v>
      </c>
      <c r="BH50" s="86"/>
      <c r="BI50" s="86"/>
      <c r="BJ50" s="86"/>
      <c r="BK50" s="86"/>
      <c r="BL50" s="86"/>
      <c r="BM50" s="86"/>
      <c r="BN50" s="86"/>
      <c r="BO50" s="86"/>
      <c r="BP50" s="86"/>
      <c r="BQ50" s="68" t="s">
        <v>135</v>
      </c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5" t="s">
        <v>131</v>
      </c>
      <c r="CJ50" s="65"/>
      <c r="CK50" s="65"/>
      <c r="CL50" s="65"/>
      <c r="CM50" s="65"/>
      <c r="CN50" s="65"/>
      <c r="CO50" s="65"/>
      <c r="CP50" s="65"/>
      <c r="CQ50" s="92"/>
      <c r="CR50" s="92"/>
      <c r="CS50" s="92"/>
      <c r="CT50" s="92"/>
      <c r="CU50" s="92"/>
      <c r="CV50" s="92"/>
      <c r="CW50" s="92"/>
      <c r="CX50" s="92"/>
      <c r="FK50" s="36"/>
      <c r="FL50" s="36"/>
    </row>
    <row r="51" spans="1:169" s="7" customFormat="1" ht="15.75" x14ac:dyDescent="0.25">
      <c r="D51" s="95" t="s">
        <v>5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24"/>
      <c r="R51" s="104" t="s">
        <v>136</v>
      </c>
      <c r="S51" s="104"/>
      <c r="T51" s="104"/>
      <c r="U51" s="104"/>
      <c r="V51" s="104"/>
      <c r="W51" s="104"/>
      <c r="X51" s="104"/>
      <c r="Y51" s="104"/>
      <c r="Z51" s="58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56"/>
      <c r="CE51" s="56"/>
      <c r="CF51" s="56"/>
      <c r="CG51" s="56"/>
      <c r="CH51" s="56"/>
      <c r="FK51" s="38"/>
      <c r="FL51" s="38"/>
    </row>
    <row r="53" spans="1:169" ht="66" customHeight="1" x14ac:dyDescent="0.25">
      <c r="A53" s="69" t="s">
        <v>41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 t="s">
        <v>42</v>
      </c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 t="s">
        <v>43</v>
      </c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 t="s">
        <v>44</v>
      </c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 t="s">
        <v>45</v>
      </c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 t="s">
        <v>46</v>
      </c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</row>
    <row r="54" spans="1:169" s="16" customFormat="1" x14ac:dyDescent="0.25">
      <c r="A54" s="73">
        <v>1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>
        <v>2</v>
      </c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>
        <v>3</v>
      </c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>
        <v>4</v>
      </c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>
        <v>5</v>
      </c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>
        <v>6</v>
      </c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K54" s="45"/>
      <c r="FL54" s="45"/>
    </row>
    <row r="55" spans="1:169" s="16" customFormat="1" ht="30" customHeight="1" x14ac:dyDescent="0.25">
      <c r="A55" s="118" t="s">
        <v>79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20"/>
      <c r="W55" s="105" t="s">
        <v>94</v>
      </c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7"/>
      <c r="AS55" s="111" t="s">
        <v>129</v>
      </c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3"/>
      <c r="BQ55" s="114">
        <v>2.4662099999999998</v>
      </c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77">
        <v>82.899043000000006</v>
      </c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9"/>
      <c r="EA55" s="125">
        <f>EM27</f>
        <v>34.677175000000005</v>
      </c>
      <c r="EB55" s="126"/>
      <c r="EC55" s="126"/>
      <c r="ED55" s="126"/>
      <c r="EE55" s="126"/>
      <c r="EF55" s="126"/>
      <c r="EG55" s="126"/>
      <c r="EH55" s="126"/>
      <c r="EI55" s="126"/>
      <c r="EJ55" s="126"/>
      <c r="EK55" s="126"/>
      <c r="EL55" s="126"/>
      <c r="EM55" s="126"/>
      <c r="EN55" s="126"/>
      <c r="EO55" s="126"/>
      <c r="EP55" s="126"/>
      <c r="EQ55" s="126"/>
      <c r="ER55" s="126"/>
      <c r="ES55" s="126"/>
      <c r="ET55" s="126"/>
      <c r="EU55" s="126"/>
      <c r="EV55" s="126"/>
      <c r="EW55" s="126"/>
      <c r="EX55" s="126"/>
      <c r="EY55" s="126"/>
      <c r="EZ55" s="126"/>
      <c r="FA55" s="126"/>
      <c r="FB55" s="126"/>
      <c r="FC55" s="126"/>
      <c r="FD55" s="126"/>
      <c r="FE55" s="127"/>
      <c r="FK55" s="45"/>
      <c r="FL55" s="45"/>
      <c r="FM55" s="30"/>
    </row>
    <row r="56" spans="1:169" s="16" customFormat="1" ht="30" customHeight="1" x14ac:dyDescent="0.25">
      <c r="A56" s="105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7"/>
      <c r="W56" s="105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7"/>
      <c r="AS56" s="115" t="s">
        <v>133</v>
      </c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7"/>
      <c r="BQ56" s="96">
        <v>0</v>
      </c>
      <c r="BR56" s="96"/>
      <c r="BS56" s="96"/>
      <c r="BT56" s="96"/>
      <c r="BU56" s="96"/>
      <c r="BV56" s="96"/>
      <c r="BW56" s="96"/>
      <c r="BX56" s="96"/>
      <c r="BY56" s="96"/>
      <c r="BZ56" s="96"/>
      <c r="CA56" s="96"/>
      <c r="CB56" s="96"/>
      <c r="CC56" s="96"/>
      <c r="CD56" s="96"/>
      <c r="CE56" s="96"/>
      <c r="CF56" s="96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  <c r="CR56" s="96"/>
      <c r="CS56" s="96"/>
      <c r="CT56" s="96"/>
      <c r="CU56" s="96"/>
      <c r="CV56" s="77">
        <v>1.7799999999999999E-3</v>
      </c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9"/>
      <c r="EA56" s="128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30"/>
      <c r="FK56" s="45"/>
      <c r="FL56" s="45"/>
      <c r="FM56" s="30"/>
    </row>
    <row r="57" spans="1:169" s="16" customFormat="1" ht="30" customHeight="1" x14ac:dyDescent="0.25">
      <c r="A57" s="105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7"/>
      <c r="W57" s="105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7"/>
      <c r="AS57" s="115" t="s">
        <v>92</v>
      </c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7"/>
      <c r="BQ57" s="96">
        <v>1.454248</v>
      </c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96"/>
      <c r="CT57" s="96"/>
      <c r="CU57" s="96"/>
      <c r="CV57" s="96">
        <v>0.95021900000000004</v>
      </c>
      <c r="CW57" s="96"/>
      <c r="CX57" s="96"/>
      <c r="CY57" s="96"/>
      <c r="CZ57" s="96"/>
      <c r="DA57" s="96"/>
      <c r="DB57" s="96"/>
      <c r="DC57" s="96"/>
      <c r="DD57" s="96"/>
      <c r="DE57" s="96"/>
      <c r="DF57" s="96"/>
      <c r="DG57" s="96"/>
      <c r="DH57" s="96"/>
      <c r="DI57" s="96"/>
      <c r="DJ57" s="96"/>
      <c r="DK57" s="96"/>
      <c r="DL57" s="96"/>
      <c r="DM57" s="96"/>
      <c r="DN57" s="96"/>
      <c r="DO57" s="96"/>
      <c r="DP57" s="96"/>
      <c r="DQ57" s="96"/>
      <c r="DR57" s="96"/>
      <c r="DS57" s="96"/>
      <c r="DT57" s="96"/>
      <c r="DU57" s="96"/>
      <c r="DV57" s="96"/>
      <c r="DW57" s="96"/>
      <c r="DX57" s="96"/>
      <c r="DY57" s="96"/>
      <c r="DZ57" s="96"/>
      <c r="EA57" s="128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30"/>
      <c r="FK57" s="45"/>
      <c r="FL57" s="45"/>
    </row>
    <row r="58" spans="1:169" s="16" customFormat="1" ht="30" customHeight="1" x14ac:dyDescent="0.25">
      <c r="A58" s="105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7"/>
      <c r="W58" s="105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7"/>
      <c r="AS58" s="115" t="s">
        <v>110</v>
      </c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7"/>
      <c r="BQ58" s="96">
        <v>1.548</v>
      </c>
      <c r="BR58" s="96"/>
      <c r="BS58" s="96"/>
      <c r="BT58" s="96"/>
      <c r="BU58" s="96"/>
      <c r="BV58" s="96"/>
      <c r="BW58" s="96"/>
      <c r="BX58" s="96"/>
      <c r="BY58" s="96"/>
      <c r="BZ58" s="96"/>
      <c r="CA58" s="96"/>
      <c r="CB58" s="96"/>
      <c r="CC58" s="96"/>
      <c r="CD58" s="96"/>
      <c r="CE58" s="96"/>
      <c r="CF58" s="96"/>
      <c r="CG58" s="96"/>
      <c r="CH58" s="96"/>
      <c r="CI58" s="96"/>
      <c r="CJ58" s="96"/>
      <c r="CK58" s="96"/>
      <c r="CL58" s="96"/>
      <c r="CM58" s="96"/>
      <c r="CN58" s="96"/>
      <c r="CO58" s="96"/>
      <c r="CP58" s="96"/>
      <c r="CQ58" s="96"/>
      <c r="CR58" s="96"/>
      <c r="CS58" s="96"/>
      <c r="CT58" s="96"/>
      <c r="CU58" s="96"/>
      <c r="CV58" s="77">
        <v>0.33188699999999999</v>
      </c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9"/>
      <c r="EA58" s="128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30"/>
      <c r="FK58" s="45"/>
      <c r="FL58" s="45"/>
    </row>
    <row r="59" spans="1:169" s="16" customFormat="1" ht="30" customHeight="1" x14ac:dyDescent="0.25">
      <c r="A59" s="105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7"/>
      <c r="W59" s="105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7"/>
      <c r="AS59" s="115" t="s">
        <v>121</v>
      </c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7"/>
      <c r="BQ59" s="96">
        <v>7.0395899999999996</v>
      </c>
      <c r="BR59" s="96"/>
      <c r="BS59" s="96"/>
      <c r="BT59" s="96"/>
      <c r="BU59" s="96"/>
      <c r="BV59" s="96"/>
      <c r="BW59" s="96"/>
      <c r="BX59" s="96"/>
      <c r="BY59" s="96"/>
      <c r="BZ59" s="96"/>
      <c r="CA59" s="96"/>
      <c r="CB59" s="96"/>
      <c r="CC59" s="96"/>
      <c r="CD59" s="96"/>
      <c r="CE59" s="96"/>
      <c r="CF59" s="96"/>
      <c r="CG59" s="96"/>
      <c r="CH59" s="96"/>
      <c r="CI59" s="96"/>
      <c r="CJ59" s="96"/>
      <c r="CK59" s="96"/>
      <c r="CL59" s="96"/>
      <c r="CM59" s="96"/>
      <c r="CN59" s="96"/>
      <c r="CO59" s="96"/>
      <c r="CP59" s="96"/>
      <c r="CQ59" s="96"/>
      <c r="CR59" s="96"/>
      <c r="CS59" s="96"/>
      <c r="CT59" s="96"/>
      <c r="CU59" s="96"/>
      <c r="CV59" s="77">
        <v>5.9916119999999999</v>
      </c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9"/>
      <c r="EA59" s="128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30"/>
      <c r="FK59" s="45"/>
      <c r="FL59" s="45"/>
    </row>
    <row r="60" spans="1:169" s="16" customFormat="1" ht="30" customHeight="1" x14ac:dyDescent="0.25">
      <c r="A60" s="105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7"/>
      <c r="W60" s="108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10"/>
      <c r="AS60" s="115" t="s">
        <v>88</v>
      </c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7"/>
      <c r="BQ60" s="96">
        <v>0</v>
      </c>
      <c r="BR60" s="96"/>
      <c r="BS60" s="96"/>
      <c r="BT60" s="96"/>
      <c r="BU60" s="96"/>
      <c r="BV60" s="96"/>
      <c r="BW60" s="96"/>
      <c r="BX60" s="96"/>
      <c r="BY60" s="96"/>
      <c r="BZ60" s="96"/>
      <c r="CA60" s="96"/>
      <c r="CB60" s="96"/>
      <c r="CC60" s="96"/>
      <c r="CD60" s="96"/>
      <c r="CE60" s="96"/>
      <c r="CF60" s="96"/>
      <c r="CG60" s="96"/>
      <c r="CH60" s="96"/>
      <c r="CI60" s="96"/>
      <c r="CJ60" s="96"/>
      <c r="CK60" s="96"/>
      <c r="CL60" s="96"/>
      <c r="CM60" s="96"/>
      <c r="CN60" s="96"/>
      <c r="CO60" s="96"/>
      <c r="CP60" s="96"/>
      <c r="CQ60" s="96"/>
      <c r="CR60" s="96"/>
      <c r="CS60" s="96"/>
      <c r="CT60" s="96"/>
      <c r="CU60" s="96"/>
      <c r="CV60" s="77">
        <v>0.148284</v>
      </c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9"/>
      <c r="EA60" s="128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30"/>
      <c r="FK60" s="45"/>
      <c r="FL60" s="45"/>
    </row>
    <row r="61" spans="1:169" s="16" customFormat="1" ht="30" customHeight="1" x14ac:dyDescent="0.25">
      <c r="A61" s="105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7"/>
      <c r="W61" s="118" t="s">
        <v>91</v>
      </c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  <c r="AS61" s="111" t="s">
        <v>129</v>
      </c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3"/>
      <c r="BQ61" s="96">
        <v>15.760702999999999</v>
      </c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/>
      <c r="CM61" s="96"/>
      <c r="CN61" s="96"/>
      <c r="CO61" s="96"/>
      <c r="CP61" s="96"/>
      <c r="CQ61" s="96"/>
      <c r="CR61" s="96"/>
      <c r="CS61" s="96"/>
      <c r="CT61" s="96"/>
      <c r="CU61" s="96"/>
      <c r="CV61" s="77">
        <v>90.690112999999997</v>
      </c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9"/>
      <c r="EA61" s="128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30"/>
      <c r="FK61" s="45"/>
      <c r="FL61" s="45"/>
    </row>
    <row r="62" spans="1:169" s="16" customFormat="1" ht="30" customHeight="1" x14ac:dyDescent="0.25">
      <c r="A62" s="105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7"/>
      <c r="W62" s="105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7"/>
      <c r="AS62" s="115" t="s">
        <v>133</v>
      </c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7"/>
      <c r="BQ62" s="96">
        <v>0</v>
      </c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77">
        <v>0</v>
      </c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9"/>
      <c r="EA62" s="128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30"/>
      <c r="FK62" s="45"/>
      <c r="FL62" s="45"/>
    </row>
    <row r="63" spans="1:169" s="16" customFormat="1" ht="30" customHeight="1" x14ac:dyDescent="0.25">
      <c r="A63" s="105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7"/>
      <c r="W63" s="105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7"/>
      <c r="AS63" s="115" t="s">
        <v>92</v>
      </c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7"/>
      <c r="BQ63" s="77">
        <v>0</v>
      </c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9"/>
      <c r="CT63" s="60"/>
      <c r="CU63" s="60"/>
      <c r="CV63" s="77">
        <v>7.9546000000000006E-2</v>
      </c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9"/>
      <c r="EA63" s="128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30"/>
      <c r="FK63" s="45"/>
      <c r="FL63" s="45"/>
    </row>
    <row r="64" spans="1:169" s="16" customFormat="1" ht="30" customHeight="1" x14ac:dyDescent="0.25">
      <c r="A64" s="108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10"/>
      <c r="W64" s="108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10"/>
      <c r="AS64" s="115" t="s">
        <v>130</v>
      </c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  <c r="BK64" s="116"/>
      <c r="BL64" s="116"/>
      <c r="BM64" s="116"/>
      <c r="BN64" s="116"/>
      <c r="BO64" s="116"/>
      <c r="BP64" s="117"/>
      <c r="BQ64" s="77">
        <v>7.0570000000000004</v>
      </c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9"/>
      <c r="CT64" s="59"/>
      <c r="CU64" s="59"/>
      <c r="CV64" s="77">
        <v>4.3385350000000003</v>
      </c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9"/>
      <c r="EA64" s="131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3"/>
      <c r="FK64" s="45"/>
      <c r="FL64" s="45"/>
    </row>
    <row r="65" spans="1:168" s="15" customFormat="1" x14ac:dyDescent="0.25">
      <c r="A65" s="17"/>
      <c r="B65" s="121" t="s">
        <v>47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2"/>
      <c r="W65" s="18"/>
      <c r="X65" s="123" t="s">
        <v>95</v>
      </c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4"/>
      <c r="AS65" s="19"/>
      <c r="AT65" s="123" t="s">
        <v>95</v>
      </c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4"/>
      <c r="BQ65" s="96">
        <f>SUM(BQ55:CU64)</f>
        <v>35.325750999999997</v>
      </c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>
        <f>SUM(CV55:DZ64)</f>
        <v>185.43101900000002</v>
      </c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85" t="s">
        <v>95</v>
      </c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K65" s="44"/>
      <c r="FL65" s="44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FK68" s="36"/>
      <c r="FL68" s="36"/>
    </row>
    <row r="69" spans="1:168" s="7" customFormat="1" ht="97.5" customHeight="1" x14ac:dyDescent="0.25">
      <c r="A69" s="94" t="s">
        <v>49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  <c r="FH69" s="95"/>
      <c r="FK69" s="38"/>
      <c r="FL69" s="38"/>
    </row>
    <row r="70" spans="1:168" s="7" customFormat="1" ht="15.75" x14ac:dyDescent="0.25">
      <c r="FK70" s="38"/>
      <c r="FL70" s="38"/>
    </row>
    <row r="71" spans="1:168" s="20" customFormat="1" ht="141" customHeight="1" x14ac:dyDescent="0.25">
      <c r="A71" s="134" t="s">
        <v>50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 t="s">
        <v>123</v>
      </c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 t="s">
        <v>124</v>
      </c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 t="s">
        <v>125</v>
      </c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 t="s">
        <v>51</v>
      </c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134"/>
      <c r="CI71" s="134"/>
      <c r="CJ71" s="134"/>
      <c r="CK71" s="134" t="s">
        <v>52</v>
      </c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134"/>
      <c r="CW71" s="134"/>
      <c r="CX71" s="134"/>
      <c r="CY71" s="134"/>
      <c r="CZ71" s="134" t="s">
        <v>53</v>
      </c>
      <c r="DA71" s="134"/>
      <c r="DB71" s="134"/>
      <c r="DC71" s="134"/>
      <c r="DD71" s="134"/>
      <c r="DE71" s="134"/>
      <c r="DF71" s="134"/>
      <c r="DG71" s="134"/>
      <c r="DH71" s="134"/>
      <c r="DI71" s="134"/>
      <c r="DJ71" s="134"/>
      <c r="DK71" s="134"/>
      <c r="DL71" s="134"/>
      <c r="DM71" s="134"/>
      <c r="DN71" s="134"/>
      <c r="DO71" s="134"/>
      <c r="DP71" s="134"/>
      <c r="DQ71" s="134"/>
      <c r="DR71" s="134"/>
      <c r="DS71" s="134"/>
      <c r="DT71" s="134"/>
      <c r="DU71" s="134"/>
      <c r="DV71" s="134"/>
      <c r="DW71" s="134"/>
      <c r="DX71" s="134"/>
      <c r="DY71" s="134" t="s">
        <v>54</v>
      </c>
      <c r="DZ71" s="134"/>
      <c r="EA71" s="134"/>
      <c r="EB71" s="134"/>
      <c r="EC71" s="134"/>
      <c r="ED71" s="134"/>
      <c r="EE71" s="134"/>
      <c r="EF71" s="134"/>
      <c r="EG71" s="134"/>
      <c r="EH71" s="134"/>
      <c r="EI71" s="134"/>
      <c r="EJ71" s="134"/>
      <c r="EK71" s="134"/>
      <c r="EL71" s="134"/>
      <c r="EM71" s="134"/>
      <c r="EN71" s="134"/>
      <c r="EO71" s="134"/>
      <c r="EP71" s="134"/>
      <c r="EQ71" s="134"/>
      <c r="ER71" s="134"/>
      <c r="ES71" s="134"/>
      <c r="ET71" s="134"/>
      <c r="EU71" s="134"/>
      <c r="EV71" s="134"/>
      <c r="EW71" s="134"/>
      <c r="EX71" s="134"/>
      <c r="EY71" s="134"/>
      <c r="EZ71" s="134"/>
      <c r="FA71" s="134"/>
      <c r="FB71" s="134"/>
      <c r="FC71" s="134"/>
      <c r="FD71" s="134"/>
      <c r="FE71" s="134"/>
      <c r="FF71" s="134"/>
      <c r="FG71" s="134"/>
      <c r="FH71" s="134"/>
      <c r="FK71" s="46"/>
      <c r="FL71" s="46"/>
    </row>
    <row r="72" spans="1:168" s="20" customFormat="1" ht="12" customHeight="1" x14ac:dyDescent="0.25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  <c r="CP72" s="140"/>
      <c r="CQ72" s="140"/>
      <c r="CR72" s="140"/>
      <c r="CS72" s="140"/>
      <c r="CT72" s="140"/>
      <c r="CU72" s="140"/>
      <c r="CV72" s="140"/>
      <c r="CW72" s="140"/>
      <c r="CX72" s="140"/>
      <c r="CY72" s="140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5"/>
      <c r="DK72" s="135"/>
      <c r="DL72" s="135"/>
      <c r="DM72" s="135"/>
      <c r="DN72" s="135"/>
      <c r="DO72" s="135"/>
      <c r="DP72" s="135"/>
      <c r="DQ72" s="135"/>
      <c r="DR72" s="135"/>
      <c r="DS72" s="135"/>
      <c r="DT72" s="135"/>
      <c r="DU72" s="135"/>
      <c r="DV72" s="135"/>
      <c r="DW72" s="135"/>
      <c r="DX72" s="135"/>
      <c r="DY72" s="136" t="s">
        <v>55</v>
      </c>
      <c r="DZ72" s="137"/>
      <c r="EA72" s="137"/>
      <c r="EB72" s="137"/>
      <c r="EC72" s="137"/>
      <c r="ED72" s="137"/>
      <c r="EE72" s="137"/>
      <c r="EF72" s="137"/>
      <c r="EG72" s="137"/>
      <c r="EH72" s="137"/>
      <c r="EI72" s="137"/>
      <c r="EJ72" s="138"/>
      <c r="EK72" s="136" t="s">
        <v>56</v>
      </c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8"/>
      <c r="EW72" s="136" t="s">
        <v>57</v>
      </c>
      <c r="EX72" s="137"/>
      <c r="EY72" s="137"/>
      <c r="EZ72" s="137"/>
      <c r="FA72" s="137"/>
      <c r="FB72" s="137"/>
      <c r="FC72" s="137"/>
      <c r="FD72" s="137"/>
      <c r="FE72" s="137"/>
      <c r="FF72" s="137"/>
      <c r="FG72" s="137"/>
      <c r="FH72" s="138"/>
      <c r="FK72" s="46"/>
      <c r="FL72" s="46"/>
    </row>
    <row r="73" spans="1:168" s="21" customFormat="1" ht="12.75" x14ac:dyDescent="0.25">
      <c r="A73" s="139">
        <v>1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>
        <v>2</v>
      </c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>
        <v>3</v>
      </c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>
        <v>4</v>
      </c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>
        <v>5</v>
      </c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>
        <v>6</v>
      </c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>
        <v>7</v>
      </c>
      <c r="DA73" s="139"/>
      <c r="DB73" s="139"/>
      <c r="DC73" s="139"/>
      <c r="DD73" s="139"/>
      <c r="DE73" s="139"/>
      <c r="DF73" s="139"/>
      <c r="DG73" s="139"/>
      <c r="DH73" s="139"/>
      <c r="DI73" s="139"/>
      <c r="DJ73" s="139"/>
      <c r="DK73" s="139"/>
      <c r="DL73" s="139"/>
      <c r="DM73" s="139"/>
      <c r="DN73" s="139"/>
      <c r="DO73" s="139"/>
      <c r="DP73" s="139"/>
      <c r="DQ73" s="139"/>
      <c r="DR73" s="139"/>
      <c r="DS73" s="139"/>
      <c r="DT73" s="139"/>
      <c r="DU73" s="139"/>
      <c r="DV73" s="139"/>
      <c r="DW73" s="139"/>
      <c r="DX73" s="139"/>
      <c r="DY73" s="141">
        <v>8</v>
      </c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3"/>
      <c r="EK73" s="141">
        <v>9</v>
      </c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3"/>
      <c r="EW73" s="141">
        <v>10</v>
      </c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3"/>
      <c r="FK73" s="47"/>
      <c r="FL73" s="47"/>
    </row>
    <row r="74" spans="1:168" s="20" customFormat="1" ht="27" customHeight="1" x14ac:dyDescent="0.2">
      <c r="A74" s="144" t="s">
        <v>97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50" t="s">
        <v>81</v>
      </c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40">
        <v>50</v>
      </c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>
        <v>25</v>
      </c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>
        <f>AL74-BC74</f>
        <v>25</v>
      </c>
      <c r="CL74" s="140"/>
      <c r="CM74" s="140"/>
      <c r="CN74" s="140"/>
      <c r="CO74" s="140"/>
      <c r="CP74" s="140"/>
      <c r="CQ74" s="140"/>
      <c r="CR74" s="140"/>
      <c r="CS74" s="140"/>
      <c r="CT74" s="140"/>
      <c r="CU74" s="140"/>
      <c r="CV74" s="140"/>
      <c r="CW74" s="140"/>
      <c r="CX74" s="140"/>
      <c r="CY74" s="140"/>
      <c r="CZ74" s="140"/>
      <c r="DA74" s="140"/>
      <c r="DB74" s="140"/>
      <c r="DC74" s="140"/>
      <c r="DD74" s="140"/>
      <c r="DE74" s="140"/>
      <c r="DF74" s="140"/>
      <c r="DG74" s="140"/>
      <c r="DH74" s="140"/>
      <c r="DI74" s="140"/>
      <c r="DJ74" s="140"/>
      <c r="DK74" s="140"/>
      <c r="DL74" s="140"/>
      <c r="DM74" s="140"/>
      <c r="DN74" s="140"/>
      <c r="DO74" s="140"/>
      <c r="DP74" s="140"/>
      <c r="DQ74" s="140"/>
      <c r="DR74" s="140"/>
      <c r="DS74" s="140"/>
      <c r="DT74" s="140"/>
      <c r="DU74" s="140"/>
      <c r="DV74" s="140"/>
      <c r="DW74" s="140"/>
      <c r="DX74" s="140"/>
      <c r="DY74" s="151"/>
      <c r="DZ74" s="152"/>
      <c r="EA74" s="152"/>
      <c r="EB74" s="152"/>
      <c r="EC74" s="152"/>
      <c r="ED74" s="152"/>
      <c r="EE74" s="152"/>
      <c r="EF74" s="152"/>
      <c r="EG74" s="152"/>
      <c r="EH74" s="152"/>
      <c r="EI74" s="152"/>
      <c r="EJ74" s="153"/>
      <c r="EK74" s="151"/>
      <c r="EL74" s="152"/>
      <c r="EM74" s="152"/>
      <c r="EN74" s="152"/>
      <c r="EO74" s="152"/>
      <c r="EP74" s="152"/>
      <c r="EQ74" s="152"/>
      <c r="ER74" s="152"/>
      <c r="ES74" s="152"/>
      <c r="ET74" s="152"/>
      <c r="EU74" s="152"/>
      <c r="EV74" s="153"/>
      <c r="EW74" s="154"/>
      <c r="EX74" s="155"/>
      <c r="EY74" s="155"/>
      <c r="EZ74" s="155"/>
      <c r="FA74" s="155"/>
      <c r="FB74" s="155"/>
      <c r="FC74" s="155"/>
      <c r="FD74" s="155"/>
      <c r="FE74" s="155"/>
      <c r="FF74" s="155"/>
      <c r="FG74" s="155"/>
      <c r="FH74" s="156"/>
      <c r="FK74" s="46"/>
      <c r="FL74" s="46"/>
    </row>
    <row r="75" spans="1:168" s="20" customFormat="1" ht="27" customHeight="1" x14ac:dyDescent="0.2">
      <c r="A75" s="147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9"/>
      <c r="R75" s="150" t="s">
        <v>96</v>
      </c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40">
        <v>9</v>
      </c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>
        <v>2.4</v>
      </c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>
        <f t="shared" ref="CK75:CK80" si="0">AL75-BC75</f>
        <v>6.6</v>
      </c>
      <c r="CL75" s="140"/>
      <c r="CM75" s="140"/>
      <c r="CN75" s="140"/>
      <c r="CO75" s="140"/>
      <c r="CP75" s="140"/>
      <c r="CQ75" s="140"/>
      <c r="CR75" s="140"/>
      <c r="CS75" s="140"/>
      <c r="CT75" s="140"/>
      <c r="CU75" s="140"/>
      <c r="CV75" s="140"/>
      <c r="CW75" s="140"/>
      <c r="CX75" s="140"/>
      <c r="CY75" s="140"/>
      <c r="CZ75" s="140"/>
      <c r="DA75" s="140"/>
      <c r="DB75" s="140"/>
      <c r="DC75" s="140"/>
      <c r="DD75" s="140"/>
      <c r="DE75" s="140"/>
      <c r="DF75" s="140"/>
      <c r="DG75" s="140"/>
      <c r="DH75" s="140"/>
      <c r="DI75" s="140"/>
      <c r="DJ75" s="140"/>
      <c r="DK75" s="140"/>
      <c r="DL75" s="140"/>
      <c r="DM75" s="140"/>
      <c r="DN75" s="140"/>
      <c r="DO75" s="140"/>
      <c r="DP75" s="140"/>
      <c r="DQ75" s="140"/>
      <c r="DR75" s="140"/>
      <c r="DS75" s="140"/>
      <c r="DT75" s="140"/>
      <c r="DU75" s="140"/>
      <c r="DV75" s="140"/>
      <c r="DW75" s="140"/>
      <c r="DX75" s="140"/>
      <c r="DY75" s="151"/>
      <c r="DZ75" s="152"/>
      <c r="EA75" s="152"/>
      <c r="EB75" s="152"/>
      <c r="EC75" s="152"/>
      <c r="ED75" s="152"/>
      <c r="EE75" s="152"/>
      <c r="EF75" s="152"/>
      <c r="EG75" s="152"/>
      <c r="EH75" s="152"/>
      <c r="EI75" s="152"/>
      <c r="EJ75" s="153"/>
      <c r="EK75" s="151"/>
      <c r="EL75" s="152"/>
      <c r="EM75" s="152"/>
      <c r="EN75" s="152"/>
      <c r="EO75" s="152"/>
      <c r="EP75" s="152"/>
      <c r="EQ75" s="152"/>
      <c r="ER75" s="152"/>
      <c r="ES75" s="152"/>
      <c r="ET75" s="152"/>
      <c r="EU75" s="152"/>
      <c r="EV75" s="153"/>
      <c r="EW75" s="154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6"/>
      <c r="FK75" s="46"/>
      <c r="FL75" s="46"/>
    </row>
    <row r="76" spans="1:168" s="20" customFormat="1" ht="24" customHeight="1" x14ac:dyDescent="0.25">
      <c r="A76" s="144" t="s">
        <v>103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57" t="s">
        <v>98</v>
      </c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40">
        <v>4.5999999999999996</v>
      </c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>
        <v>0.9</v>
      </c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>
        <f t="shared" si="0"/>
        <v>3.6999999999999997</v>
      </c>
      <c r="CL76" s="140"/>
      <c r="CM76" s="140"/>
      <c r="CN76" s="140"/>
      <c r="CO76" s="140"/>
      <c r="CP76" s="140"/>
      <c r="CQ76" s="140"/>
      <c r="CR76" s="140"/>
      <c r="CS76" s="140"/>
      <c r="CT76" s="140"/>
      <c r="CU76" s="140"/>
      <c r="CV76" s="140"/>
      <c r="CW76" s="140"/>
      <c r="CX76" s="140"/>
      <c r="CY76" s="140"/>
      <c r="CZ76" s="140"/>
      <c r="DA76" s="140"/>
      <c r="DB76" s="140"/>
      <c r="DC76" s="140"/>
      <c r="DD76" s="140"/>
      <c r="DE76" s="140"/>
      <c r="DF76" s="140"/>
      <c r="DG76" s="140"/>
      <c r="DH76" s="140"/>
      <c r="DI76" s="140"/>
      <c r="DJ76" s="140"/>
      <c r="DK76" s="140"/>
      <c r="DL76" s="140"/>
      <c r="DM76" s="140"/>
      <c r="DN76" s="140"/>
      <c r="DO76" s="140"/>
      <c r="DP76" s="140"/>
      <c r="DQ76" s="140"/>
      <c r="DR76" s="140"/>
      <c r="DS76" s="140"/>
      <c r="DT76" s="140"/>
      <c r="DU76" s="140"/>
      <c r="DV76" s="140"/>
      <c r="DW76" s="140"/>
      <c r="DX76" s="140"/>
      <c r="DY76" s="151"/>
      <c r="DZ76" s="152"/>
      <c r="EA76" s="152"/>
      <c r="EB76" s="152"/>
      <c r="EC76" s="152"/>
      <c r="ED76" s="152"/>
      <c r="EE76" s="152"/>
      <c r="EF76" s="152"/>
      <c r="EG76" s="152"/>
      <c r="EH76" s="152"/>
      <c r="EI76" s="152"/>
      <c r="EJ76" s="153"/>
      <c r="EK76" s="151"/>
      <c r="EL76" s="152"/>
      <c r="EM76" s="152"/>
      <c r="EN76" s="152"/>
      <c r="EO76" s="152"/>
      <c r="EP76" s="152"/>
      <c r="EQ76" s="152"/>
      <c r="ER76" s="152"/>
      <c r="ES76" s="152"/>
      <c r="ET76" s="152"/>
      <c r="EU76" s="152"/>
      <c r="EV76" s="153"/>
      <c r="EW76" s="154"/>
      <c r="EX76" s="155"/>
      <c r="EY76" s="155"/>
      <c r="EZ76" s="155"/>
      <c r="FA76" s="155"/>
      <c r="FB76" s="155"/>
      <c r="FC76" s="155"/>
      <c r="FD76" s="155"/>
      <c r="FE76" s="155"/>
      <c r="FF76" s="155"/>
      <c r="FG76" s="155"/>
      <c r="FH76" s="156"/>
      <c r="FK76" s="46"/>
      <c r="FL76" s="46"/>
    </row>
    <row r="77" spans="1:168" s="20" customFormat="1" ht="24" customHeight="1" x14ac:dyDescent="0.25">
      <c r="A77" s="158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60"/>
      <c r="R77" s="157" t="s">
        <v>99</v>
      </c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40">
        <v>70</v>
      </c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>
        <v>1.1000000000000001</v>
      </c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>
        <f t="shared" si="0"/>
        <v>68.900000000000006</v>
      </c>
      <c r="CL77" s="140"/>
      <c r="CM77" s="140"/>
      <c r="CN77" s="140"/>
      <c r="CO77" s="140"/>
      <c r="CP77" s="140"/>
      <c r="CQ77" s="140"/>
      <c r="CR77" s="140"/>
      <c r="CS77" s="140"/>
      <c r="CT77" s="140"/>
      <c r="CU77" s="140"/>
      <c r="CV77" s="140"/>
      <c r="CW77" s="140"/>
      <c r="CX77" s="140"/>
      <c r="CY77" s="140"/>
      <c r="CZ77" s="140"/>
      <c r="DA77" s="140"/>
      <c r="DB77" s="140"/>
      <c r="DC77" s="140"/>
      <c r="DD77" s="140"/>
      <c r="DE77" s="140"/>
      <c r="DF77" s="140"/>
      <c r="DG77" s="140"/>
      <c r="DH77" s="140"/>
      <c r="DI77" s="140"/>
      <c r="DJ77" s="140"/>
      <c r="DK77" s="140"/>
      <c r="DL77" s="140"/>
      <c r="DM77" s="140"/>
      <c r="DN77" s="140"/>
      <c r="DO77" s="140"/>
      <c r="DP77" s="140"/>
      <c r="DQ77" s="140"/>
      <c r="DR77" s="140"/>
      <c r="DS77" s="140"/>
      <c r="DT77" s="140"/>
      <c r="DU77" s="140"/>
      <c r="DV77" s="140"/>
      <c r="DW77" s="140"/>
      <c r="DX77" s="140"/>
      <c r="DY77" s="151"/>
      <c r="DZ77" s="152"/>
      <c r="EA77" s="152"/>
      <c r="EB77" s="152"/>
      <c r="EC77" s="152"/>
      <c r="ED77" s="152"/>
      <c r="EE77" s="152"/>
      <c r="EF77" s="152"/>
      <c r="EG77" s="152"/>
      <c r="EH77" s="152"/>
      <c r="EI77" s="152"/>
      <c r="EJ77" s="153"/>
      <c r="EK77" s="151"/>
      <c r="EL77" s="152"/>
      <c r="EM77" s="152"/>
      <c r="EN77" s="152"/>
      <c r="EO77" s="152"/>
      <c r="EP77" s="152"/>
      <c r="EQ77" s="152"/>
      <c r="ER77" s="152"/>
      <c r="ES77" s="152"/>
      <c r="ET77" s="152"/>
      <c r="EU77" s="152"/>
      <c r="EV77" s="153"/>
      <c r="EW77" s="154"/>
      <c r="EX77" s="155"/>
      <c r="EY77" s="155"/>
      <c r="EZ77" s="155"/>
      <c r="FA77" s="155"/>
      <c r="FB77" s="155"/>
      <c r="FC77" s="155"/>
      <c r="FD77" s="155"/>
      <c r="FE77" s="155"/>
      <c r="FF77" s="155"/>
      <c r="FG77" s="155"/>
      <c r="FH77" s="156"/>
      <c r="FK77" s="46"/>
      <c r="FL77" s="46"/>
    </row>
    <row r="78" spans="1:168" s="20" customFormat="1" ht="24" customHeight="1" x14ac:dyDescent="0.25">
      <c r="A78" s="158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60"/>
      <c r="R78" s="157" t="s">
        <v>100</v>
      </c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40">
        <v>4.78</v>
      </c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>
        <v>0.6</v>
      </c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>
        <f t="shared" si="0"/>
        <v>4.1800000000000006</v>
      </c>
      <c r="CL78" s="140"/>
      <c r="CM78" s="140"/>
      <c r="CN78" s="140"/>
      <c r="CO78" s="140"/>
      <c r="CP78" s="140"/>
      <c r="CQ78" s="140"/>
      <c r="CR78" s="140"/>
      <c r="CS78" s="140"/>
      <c r="CT78" s="140"/>
      <c r="CU78" s="140"/>
      <c r="CV78" s="140"/>
      <c r="CW78" s="140"/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40"/>
      <c r="DI78" s="140"/>
      <c r="DJ78" s="140"/>
      <c r="DK78" s="140"/>
      <c r="DL78" s="140"/>
      <c r="DM78" s="140"/>
      <c r="DN78" s="140"/>
      <c r="DO78" s="140"/>
      <c r="DP78" s="140"/>
      <c r="DQ78" s="140"/>
      <c r="DR78" s="140"/>
      <c r="DS78" s="140"/>
      <c r="DT78" s="140"/>
      <c r="DU78" s="140"/>
      <c r="DV78" s="140"/>
      <c r="DW78" s="140"/>
      <c r="DX78" s="140"/>
      <c r="DY78" s="151"/>
      <c r="DZ78" s="152"/>
      <c r="EA78" s="152"/>
      <c r="EB78" s="152"/>
      <c r="EC78" s="152"/>
      <c r="ED78" s="152"/>
      <c r="EE78" s="152"/>
      <c r="EF78" s="152"/>
      <c r="EG78" s="152"/>
      <c r="EH78" s="152"/>
      <c r="EI78" s="152"/>
      <c r="EJ78" s="153"/>
      <c r="EK78" s="151"/>
      <c r="EL78" s="152"/>
      <c r="EM78" s="152"/>
      <c r="EN78" s="152"/>
      <c r="EO78" s="152"/>
      <c r="EP78" s="152"/>
      <c r="EQ78" s="152"/>
      <c r="ER78" s="152"/>
      <c r="ES78" s="152"/>
      <c r="ET78" s="152"/>
      <c r="EU78" s="152"/>
      <c r="EV78" s="153"/>
      <c r="EW78" s="154"/>
      <c r="EX78" s="155"/>
      <c r="EY78" s="155"/>
      <c r="EZ78" s="155"/>
      <c r="FA78" s="155"/>
      <c r="FB78" s="155"/>
      <c r="FC78" s="155"/>
      <c r="FD78" s="155"/>
      <c r="FE78" s="155"/>
      <c r="FF78" s="155"/>
      <c r="FG78" s="155"/>
      <c r="FH78" s="156"/>
      <c r="FK78" s="46"/>
      <c r="FL78" s="46"/>
    </row>
    <row r="79" spans="1:168" s="20" customFormat="1" ht="24" customHeight="1" x14ac:dyDescent="0.25">
      <c r="A79" s="158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60"/>
      <c r="R79" s="157" t="s">
        <v>101</v>
      </c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40">
        <v>150</v>
      </c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>
        <v>44.4</v>
      </c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>
        <f t="shared" si="0"/>
        <v>105.6</v>
      </c>
      <c r="CL79" s="140"/>
      <c r="CM79" s="140"/>
      <c r="CN79" s="140"/>
      <c r="CO79" s="140"/>
      <c r="CP79" s="140"/>
      <c r="CQ79" s="140"/>
      <c r="CR79" s="140"/>
      <c r="CS79" s="140"/>
      <c r="CT79" s="140"/>
      <c r="CU79" s="140"/>
      <c r="CV79" s="140"/>
      <c r="CW79" s="140"/>
      <c r="CX79" s="140"/>
      <c r="CY79" s="140"/>
      <c r="CZ79" s="140"/>
      <c r="DA79" s="140"/>
      <c r="DB79" s="140"/>
      <c r="DC79" s="140"/>
      <c r="DD79" s="140"/>
      <c r="DE79" s="140"/>
      <c r="DF79" s="140"/>
      <c r="DG79" s="140"/>
      <c r="DH79" s="140"/>
      <c r="DI79" s="140"/>
      <c r="DJ79" s="140"/>
      <c r="DK79" s="140"/>
      <c r="DL79" s="140"/>
      <c r="DM79" s="140"/>
      <c r="DN79" s="140"/>
      <c r="DO79" s="140"/>
      <c r="DP79" s="140"/>
      <c r="DQ79" s="140"/>
      <c r="DR79" s="140"/>
      <c r="DS79" s="140"/>
      <c r="DT79" s="140"/>
      <c r="DU79" s="140"/>
      <c r="DV79" s="140"/>
      <c r="DW79" s="140"/>
      <c r="DX79" s="140"/>
      <c r="DY79" s="151"/>
      <c r="DZ79" s="152"/>
      <c r="EA79" s="152"/>
      <c r="EB79" s="152"/>
      <c r="EC79" s="152"/>
      <c r="ED79" s="152"/>
      <c r="EE79" s="152"/>
      <c r="EF79" s="152"/>
      <c r="EG79" s="152"/>
      <c r="EH79" s="152"/>
      <c r="EI79" s="152"/>
      <c r="EJ79" s="153"/>
      <c r="EK79" s="151"/>
      <c r="EL79" s="152"/>
      <c r="EM79" s="152"/>
      <c r="EN79" s="152"/>
      <c r="EO79" s="152"/>
      <c r="EP79" s="152"/>
      <c r="EQ79" s="152"/>
      <c r="ER79" s="152"/>
      <c r="ES79" s="152"/>
      <c r="ET79" s="152"/>
      <c r="EU79" s="152"/>
      <c r="EV79" s="153"/>
      <c r="EW79" s="154"/>
      <c r="EX79" s="155"/>
      <c r="EY79" s="155"/>
      <c r="EZ79" s="155"/>
      <c r="FA79" s="155"/>
      <c r="FB79" s="155"/>
      <c r="FC79" s="155"/>
      <c r="FD79" s="155"/>
      <c r="FE79" s="155"/>
      <c r="FF79" s="155"/>
      <c r="FG79" s="155"/>
      <c r="FH79" s="156"/>
      <c r="FK79" s="46"/>
      <c r="FL79" s="46"/>
    </row>
    <row r="80" spans="1:168" s="20" customFormat="1" ht="18" customHeight="1" x14ac:dyDescent="0.25">
      <c r="A80" s="147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9"/>
      <c r="R80" s="157" t="s">
        <v>102</v>
      </c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40">
        <v>160</v>
      </c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>
        <v>160</v>
      </c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>
        <f t="shared" si="0"/>
        <v>0</v>
      </c>
      <c r="CL80" s="140"/>
      <c r="CM80" s="140"/>
      <c r="CN80" s="140"/>
      <c r="CO80" s="140"/>
      <c r="CP80" s="140"/>
      <c r="CQ80" s="140"/>
      <c r="CR80" s="140"/>
      <c r="CS80" s="140"/>
      <c r="CT80" s="140"/>
      <c r="CU80" s="140"/>
      <c r="CV80" s="140"/>
      <c r="CW80" s="140"/>
      <c r="CX80" s="140"/>
      <c r="CY80" s="140"/>
      <c r="CZ80" s="140"/>
      <c r="DA80" s="140"/>
      <c r="DB80" s="140"/>
      <c r="DC80" s="140"/>
      <c r="DD80" s="140"/>
      <c r="DE80" s="140"/>
      <c r="DF80" s="140"/>
      <c r="DG80" s="140"/>
      <c r="DH80" s="140"/>
      <c r="DI80" s="140"/>
      <c r="DJ80" s="140"/>
      <c r="DK80" s="140"/>
      <c r="DL80" s="140"/>
      <c r="DM80" s="140"/>
      <c r="DN80" s="140"/>
      <c r="DO80" s="140"/>
      <c r="DP80" s="140"/>
      <c r="DQ80" s="140"/>
      <c r="DR80" s="140"/>
      <c r="DS80" s="140"/>
      <c r="DT80" s="140"/>
      <c r="DU80" s="140"/>
      <c r="DV80" s="140"/>
      <c r="DW80" s="140"/>
      <c r="DX80" s="140"/>
      <c r="DY80" s="151"/>
      <c r="DZ80" s="152"/>
      <c r="EA80" s="152"/>
      <c r="EB80" s="152"/>
      <c r="EC80" s="152"/>
      <c r="ED80" s="152"/>
      <c r="EE80" s="152"/>
      <c r="EF80" s="152"/>
      <c r="EG80" s="152"/>
      <c r="EH80" s="152"/>
      <c r="EI80" s="152"/>
      <c r="EJ80" s="153"/>
      <c r="EK80" s="151"/>
      <c r="EL80" s="152"/>
      <c r="EM80" s="152"/>
      <c r="EN80" s="152"/>
      <c r="EO80" s="152"/>
      <c r="EP80" s="152"/>
      <c r="EQ80" s="152"/>
      <c r="ER80" s="152"/>
      <c r="ES80" s="152"/>
      <c r="ET80" s="152"/>
      <c r="EU80" s="152"/>
      <c r="EV80" s="153"/>
      <c r="EW80" s="154"/>
      <c r="EX80" s="155"/>
      <c r="EY80" s="155"/>
      <c r="EZ80" s="155"/>
      <c r="FA80" s="155"/>
      <c r="FB80" s="155"/>
      <c r="FC80" s="155"/>
      <c r="FD80" s="155"/>
      <c r="FE80" s="155"/>
      <c r="FF80" s="155"/>
      <c r="FG80" s="155"/>
      <c r="FH80" s="156"/>
      <c r="FK80" s="46"/>
      <c r="FL80" s="46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FK83" s="36"/>
      <c r="FL83" s="36"/>
    </row>
    <row r="84" spans="1:168" s="7" customFormat="1" ht="92.25" customHeight="1" x14ac:dyDescent="0.25">
      <c r="A84" s="94" t="s">
        <v>104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  <c r="FG84" s="95"/>
      <c r="FK84" s="38"/>
      <c r="FL84" s="38"/>
    </row>
    <row r="85" spans="1:168" s="5" customFormat="1" ht="15.75" x14ac:dyDescent="0.25">
      <c r="AW85" s="64" t="s">
        <v>4</v>
      </c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13"/>
      <c r="DX85" s="13"/>
      <c r="DY85" s="13"/>
      <c r="DZ85" s="13"/>
      <c r="EA85" s="14"/>
      <c r="EB85" s="14"/>
      <c r="EC85" s="14"/>
      <c r="ED85" s="14"/>
      <c r="EE85" s="14"/>
      <c r="EF85" s="24"/>
      <c r="EG85" s="24"/>
      <c r="EH85" s="24"/>
      <c r="EI85" s="24"/>
      <c r="EJ85" s="7"/>
      <c r="EK85" s="7"/>
      <c r="EL85" s="7"/>
      <c r="EM85" s="7"/>
      <c r="FK85" s="36"/>
      <c r="FL85" s="36"/>
    </row>
    <row r="86" spans="1:168" s="5" customFormat="1" ht="15.75" x14ac:dyDescent="0.25"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4"/>
      <c r="AS86" s="55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86" t="s">
        <v>89</v>
      </c>
      <c r="BI86" s="86"/>
      <c r="BJ86" s="86"/>
      <c r="BK86" s="86"/>
      <c r="BL86" s="86"/>
      <c r="BM86" s="86"/>
      <c r="BN86" s="86"/>
      <c r="BO86" s="86"/>
      <c r="BP86" s="86"/>
      <c r="BQ86" s="86"/>
      <c r="BR86" s="68" t="s">
        <v>135</v>
      </c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95" t="s">
        <v>131</v>
      </c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FK86" s="36"/>
      <c r="FL86" s="36"/>
    </row>
    <row r="87" spans="1:168" s="7" customFormat="1" ht="15.75" x14ac:dyDescent="0.25">
      <c r="D87" s="95" t="s">
        <v>5</v>
      </c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68" t="s">
        <v>136</v>
      </c>
      <c r="U87" s="68"/>
      <c r="V87" s="68"/>
      <c r="W87" s="68"/>
      <c r="X87" s="68"/>
      <c r="Y87" s="68"/>
      <c r="Z87" s="57"/>
      <c r="AA87" s="57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FK87" s="38"/>
      <c r="FL87" s="38"/>
    </row>
    <row r="88" spans="1:168" s="7" customFormat="1" ht="15.75" x14ac:dyDescent="0.25">
      <c r="FK88" s="38"/>
      <c r="FL88" s="38"/>
    </row>
    <row r="89" spans="1:168" s="22" customFormat="1" ht="82.5" customHeight="1" x14ac:dyDescent="0.25">
      <c r="A89" s="84" t="s">
        <v>59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 t="s">
        <v>60</v>
      </c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 t="s">
        <v>61</v>
      </c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 t="s">
        <v>62</v>
      </c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 t="s">
        <v>63</v>
      </c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 t="s">
        <v>120</v>
      </c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 t="s">
        <v>119</v>
      </c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K89" s="48"/>
      <c r="FL89" s="48"/>
    </row>
    <row r="90" spans="1:168" s="16" customFormat="1" x14ac:dyDescent="0.25">
      <c r="A90" s="73">
        <v>1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>
        <v>2</v>
      </c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>
        <v>3</v>
      </c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>
        <v>4</v>
      </c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>
        <v>5</v>
      </c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>
        <v>6</v>
      </c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>
        <v>7</v>
      </c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K90" s="45"/>
      <c r="FL90" s="49">
        <f>FK92-FL91</f>
        <v>34.999406666666665</v>
      </c>
    </row>
    <row r="91" spans="1:168" s="16" customFormat="1" ht="36.75" customHeight="1" x14ac:dyDescent="0.25">
      <c r="A91" s="166" t="s">
        <v>81</v>
      </c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8"/>
      <c r="AA91" s="118" t="s">
        <v>105</v>
      </c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20"/>
      <c r="BA91" s="162" t="s">
        <v>83</v>
      </c>
      <c r="BB91" s="162" t="s">
        <v>83</v>
      </c>
      <c r="BC91" s="162" t="s">
        <v>83</v>
      </c>
      <c r="BD91" s="162" t="s">
        <v>83</v>
      </c>
      <c r="BE91" s="162" t="s">
        <v>83</v>
      </c>
      <c r="BF91" s="162" t="s">
        <v>83</v>
      </c>
      <c r="BG91" s="162" t="s">
        <v>83</v>
      </c>
      <c r="BH91" s="162" t="s">
        <v>83</v>
      </c>
      <c r="BI91" s="162" t="s">
        <v>83</v>
      </c>
      <c r="BJ91" s="162" t="s">
        <v>83</v>
      </c>
      <c r="BK91" s="162" t="s">
        <v>83</v>
      </c>
      <c r="BL91" s="162" t="s">
        <v>83</v>
      </c>
      <c r="BM91" s="162" t="s">
        <v>83</v>
      </c>
      <c r="BN91" s="162" t="s">
        <v>83</v>
      </c>
      <c r="BO91" s="162" t="s">
        <v>83</v>
      </c>
      <c r="BP91" s="162" t="s">
        <v>83</v>
      </c>
      <c r="BQ91" s="162" t="s">
        <v>83</v>
      </c>
      <c r="BR91" s="162" t="s">
        <v>83</v>
      </c>
      <c r="BS91" s="162" t="s">
        <v>83</v>
      </c>
      <c r="BT91" s="162" t="s">
        <v>83</v>
      </c>
      <c r="BU91" s="162" t="s">
        <v>83</v>
      </c>
      <c r="BV91" s="162" t="s">
        <v>83</v>
      </c>
      <c r="BW91" s="162" t="s">
        <v>83</v>
      </c>
      <c r="BX91" s="85">
        <v>3</v>
      </c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161">
        <v>4.4489999999999998</v>
      </c>
      <c r="CS91" s="161">
        <v>8.3219999999999992</v>
      </c>
      <c r="CT91" s="161">
        <v>8.3219999999999992</v>
      </c>
      <c r="CU91" s="161">
        <v>8.3219999999999992</v>
      </c>
      <c r="CV91" s="161">
        <v>8.3219999999999992</v>
      </c>
      <c r="CW91" s="161">
        <v>8.3219999999999992</v>
      </c>
      <c r="CX91" s="161">
        <v>8.3219999999999992</v>
      </c>
      <c r="CY91" s="161">
        <v>8.3219999999999992</v>
      </c>
      <c r="CZ91" s="161">
        <v>8.3219999999999992</v>
      </c>
      <c r="DA91" s="161">
        <v>8.3219999999999992</v>
      </c>
      <c r="DB91" s="161">
        <v>8.3219999999999992</v>
      </c>
      <c r="DC91" s="161">
        <v>8.3219999999999992</v>
      </c>
      <c r="DD91" s="161">
        <v>8.3219999999999992</v>
      </c>
      <c r="DE91" s="161">
        <v>8.3219999999999992</v>
      </c>
      <c r="DF91" s="161">
        <v>8.3219999999999992</v>
      </c>
      <c r="DG91" s="161">
        <v>8.3219999999999992</v>
      </c>
      <c r="DH91" s="161">
        <v>8.3219999999999992</v>
      </c>
      <c r="DI91" s="161">
        <v>8.3219999999999992</v>
      </c>
      <c r="DJ91" s="161">
        <v>8.3219999999999992</v>
      </c>
      <c r="DK91" s="161">
        <v>8.3219999999999992</v>
      </c>
      <c r="DL91" s="161">
        <v>8.3219999999999992</v>
      </c>
      <c r="DM91" s="161">
        <v>8.3219999999999992</v>
      </c>
      <c r="DN91" s="77">
        <v>5.2788500000000003</v>
      </c>
      <c r="DO91" s="78">
        <v>6.5537299999999998</v>
      </c>
      <c r="DP91" s="78">
        <v>6.5537299999999998</v>
      </c>
      <c r="DQ91" s="78">
        <v>6.5537299999999998</v>
      </c>
      <c r="DR91" s="78">
        <v>6.5537299999999998</v>
      </c>
      <c r="DS91" s="78">
        <v>6.5537299999999998</v>
      </c>
      <c r="DT91" s="78">
        <v>6.5537299999999998</v>
      </c>
      <c r="DU91" s="78">
        <v>6.5537299999999998</v>
      </c>
      <c r="DV91" s="78">
        <v>6.5537299999999998</v>
      </c>
      <c r="DW91" s="78">
        <v>6.5537299999999998</v>
      </c>
      <c r="DX91" s="78">
        <v>6.5537299999999998</v>
      </c>
      <c r="DY91" s="78">
        <v>6.5537299999999998</v>
      </c>
      <c r="DZ91" s="78">
        <v>6.5537299999999998</v>
      </c>
      <c r="EA91" s="78">
        <v>6.5537299999999998</v>
      </c>
      <c r="EB91" s="78">
        <v>6.5537299999999998</v>
      </c>
      <c r="EC91" s="78">
        <v>6.5537299999999998</v>
      </c>
      <c r="ED91" s="78">
        <v>6.5537299999999998</v>
      </c>
      <c r="EE91" s="78">
        <v>6.5537299999999998</v>
      </c>
      <c r="EF91" s="78">
        <v>6.5537299999999998</v>
      </c>
      <c r="EG91" s="78">
        <v>6.5537299999999998</v>
      </c>
      <c r="EH91" s="78">
        <v>6.5537299999999998</v>
      </c>
      <c r="EI91" s="78">
        <v>6.5537299999999998</v>
      </c>
      <c r="EJ91" s="79">
        <v>6.5537299999999998</v>
      </c>
      <c r="EK91" s="125">
        <f>FK92-DN91-DN92-DN93-DN94-DN95</f>
        <v>34.999406666666665</v>
      </c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7"/>
      <c r="FK91" s="45">
        <v>483.5</v>
      </c>
      <c r="FL91" s="49">
        <f>DN91+DN92+DN93+DN94+DN95</f>
        <v>5.2922600000000006</v>
      </c>
    </row>
    <row r="92" spans="1:168" s="16" customFormat="1" ht="36.75" customHeight="1" x14ac:dyDescent="0.25">
      <c r="A92" s="169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1"/>
      <c r="AA92" s="105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7"/>
      <c r="BA92" s="162" t="s">
        <v>84</v>
      </c>
      <c r="BB92" s="162" t="s">
        <v>84</v>
      </c>
      <c r="BC92" s="162" t="s">
        <v>84</v>
      </c>
      <c r="BD92" s="162" t="s">
        <v>84</v>
      </c>
      <c r="BE92" s="162" t="s">
        <v>84</v>
      </c>
      <c r="BF92" s="162" t="s">
        <v>84</v>
      </c>
      <c r="BG92" s="162" t="s">
        <v>84</v>
      </c>
      <c r="BH92" s="162" t="s">
        <v>84</v>
      </c>
      <c r="BI92" s="162" t="s">
        <v>84</v>
      </c>
      <c r="BJ92" s="162" t="s">
        <v>84</v>
      </c>
      <c r="BK92" s="162" t="s">
        <v>84</v>
      </c>
      <c r="BL92" s="162" t="s">
        <v>84</v>
      </c>
      <c r="BM92" s="162" t="s">
        <v>84</v>
      </c>
      <c r="BN92" s="162" t="s">
        <v>84</v>
      </c>
      <c r="BO92" s="162" t="s">
        <v>84</v>
      </c>
      <c r="BP92" s="162" t="s">
        <v>84</v>
      </c>
      <c r="BQ92" s="162" t="s">
        <v>84</v>
      </c>
      <c r="BR92" s="162" t="s">
        <v>84</v>
      </c>
      <c r="BS92" s="162" t="s">
        <v>84</v>
      </c>
      <c r="BT92" s="162" t="s">
        <v>84</v>
      </c>
      <c r="BU92" s="162" t="s">
        <v>84</v>
      </c>
      <c r="BV92" s="162" t="s">
        <v>84</v>
      </c>
      <c r="BW92" s="162" t="s">
        <v>84</v>
      </c>
      <c r="BX92" s="85">
        <v>4</v>
      </c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161">
        <v>1.4E-2</v>
      </c>
      <c r="CS92" s="161">
        <v>0.26900000000000002</v>
      </c>
      <c r="CT92" s="161">
        <v>0.26900000000000002</v>
      </c>
      <c r="CU92" s="161">
        <v>0.26900000000000002</v>
      </c>
      <c r="CV92" s="161">
        <v>0.26900000000000002</v>
      </c>
      <c r="CW92" s="161">
        <v>0.26900000000000002</v>
      </c>
      <c r="CX92" s="161">
        <v>0.26900000000000002</v>
      </c>
      <c r="CY92" s="161">
        <v>0.26900000000000002</v>
      </c>
      <c r="CZ92" s="161">
        <v>0.26900000000000002</v>
      </c>
      <c r="DA92" s="161">
        <v>0.26900000000000002</v>
      </c>
      <c r="DB92" s="161">
        <v>0.26900000000000002</v>
      </c>
      <c r="DC92" s="161">
        <v>0.26900000000000002</v>
      </c>
      <c r="DD92" s="161">
        <v>0.26900000000000002</v>
      </c>
      <c r="DE92" s="161">
        <v>0.26900000000000002</v>
      </c>
      <c r="DF92" s="161">
        <v>0.26900000000000002</v>
      </c>
      <c r="DG92" s="161">
        <v>0.26900000000000002</v>
      </c>
      <c r="DH92" s="161">
        <v>0.26900000000000002</v>
      </c>
      <c r="DI92" s="161">
        <v>0.26900000000000002</v>
      </c>
      <c r="DJ92" s="161">
        <v>0.26900000000000002</v>
      </c>
      <c r="DK92" s="161">
        <v>0.26900000000000002</v>
      </c>
      <c r="DL92" s="161">
        <v>0.26900000000000002</v>
      </c>
      <c r="DM92" s="161">
        <v>0.26900000000000002</v>
      </c>
      <c r="DN92" s="77">
        <v>1.341E-2</v>
      </c>
      <c r="DO92" s="78">
        <v>0.17710000000000001</v>
      </c>
      <c r="DP92" s="78">
        <v>0.17710000000000001</v>
      </c>
      <c r="DQ92" s="78">
        <v>0.17710000000000001</v>
      </c>
      <c r="DR92" s="78">
        <v>0.17710000000000001</v>
      </c>
      <c r="DS92" s="78">
        <v>0.17710000000000001</v>
      </c>
      <c r="DT92" s="78">
        <v>0.17710000000000001</v>
      </c>
      <c r="DU92" s="78">
        <v>0.17710000000000001</v>
      </c>
      <c r="DV92" s="78">
        <v>0.17710000000000001</v>
      </c>
      <c r="DW92" s="78">
        <v>0.17710000000000001</v>
      </c>
      <c r="DX92" s="78">
        <v>0.17710000000000001</v>
      </c>
      <c r="DY92" s="78">
        <v>0.17710000000000001</v>
      </c>
      <c r="DZ92" s="78">
        <v>0.17710000000000001</v>
      </c>
      <c r="EA92" s="78">
        <v>0.17710000000000001</v>
      </c>
      <c r="EB92" s="78">
        <v>0.17710000000000001</v>
      </c>
      <c r="EC92" s="78">
        <v>0.17710000000000001</v>
      </c>
      <c r="ED92" s="78">
        <v>0.17710000000000001</v>
      </c>
      <c r="EE92" s="78">
        <v>0.17710000000000001</v>
      </c>
      <c r="EF92" s="78">
        <v>0.17710000000000001</v>
      </c>
      <c r="EG92" s="78">
        <v>0.17710000000000001</v>
      </c>
      <c r="EH92" s="78">
        <v>0.17710000000000001</v>
      </c>
      <c r="EI92" s="78">
        <v>0.17710000000000001</v>
      </c>
      <c r="EJ92" s="79">
        <v>0.17710000000000001</v>
      </c>
      <c r="EK92" s="128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  <c r="FF92" s="129"/>
      <c r="FG92" s="130"/>
      <c r="FK92" s="45">
        <f>FK91/12</f>
        <v>40.291666666666664</v>
      </c>
      <c r="FL92" s="49">
        <f>FK92-FL91</f>
        <v>34.999406666666665</v>
      </c>
    </row>
    <row r="93" spans="1:168" s="16" customFormat="1" ht="36.75" customHeight="1" x14ac:dyDescent="0.25">
      <c r="A93" s="169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1"/>
      <c r="AA93" s="105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7"/>
      <c r="BA93" s="83" t="s">
        <v>127</v>
      </c>
      <c r="BB93" s="83" t="s">
        <v>85</v>
      </c>
      <c r="BC93" s="83" t="s">
        <v>85</v>
      </c>
      <c r="BD93" s="83" t="s">
        <v>85</v>
      </c>
      <c r="BE93" s="83" t="s">
        <v>85</v>
      </c>
      <c r="BF93" s="83" t="s">
        <v>85</v>
      </c>
      <c r="BG93" s="83" t="s">
        <v>85</v>
      </c>
      <c r="BH93" s="83" t="s">
        <v>85</v>
      </c>
      <c r="BI93" s="83" t="s">
        <v>85</v>
      </c>
      <c r="BJ93" s="83" t="s">
        <v>85</v>
      </c>
      <c r="BK93" s="83" t="s">
        <v>85</v>
      </c>
      <c r="BL93" s="83" t="s">
        <v>85</v>
      </c>
      <c r="BM93" s="83" t="s">
        <v>85</v>
      </c>
      <c r="BN93" s="83" t="s">
        <v>85</v>
      </c>
      <c r="BO93" s="83" t="s">
        <v>85</v>
      </c>
      <c r="BP93" s="83" t="s">
        <v>85</v>
      </c>
      <c r="BQ93" s="83" t="s">
        <v>85</v>
      </c>
      <c r="BR93" s="83" t="s">
        <v>85</v>
      </c>
      <c r="BS93" s="83" t="s">
        <v>85</v>
      </c>
      <c r="BT93" s="83" t="s">
        <v>85</v>
      </c>
      <c r="BU93" s="83" t="s">
        <v>85</v>
      </c>
      <c r="BV93" s="83" t="s">
        <v>85</v>
      </c>
      <c r="BW93" s="83" t="s">
        <v>85</v>
      </c>
      <c r="BX93" s="85">
        <v>5</v>
      </c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/>
      <c r="CP93" s="85"/>
      <c r="CQ93" s="85"/>
      <c r="CR93" s="161">
        <v>0</v>
      </c>
      <c r="CS93" s="161">
        <v>1.15E-2</v>
      </c>
      <c r="CT93" s="161">
        <v>1.15E-2</v>
      </c>
      <c r="CU93" s="161">
        <v>1.15E-2</v>
      </c>
      <c r="CV93" s="161">
        <v>1.15E-2</v>
      </c>
      <c r="CW93" s="161">
        <v>1.15E-2</v>
      </c>
      <c r="CX93" s="161">
        <v>1.15E-2</v>
      </c>
      <c r="CY93" s="161">
        <v>1.15E-2</v>
      </c>
      <c r="CZ93" s="161">
        <v>1.15E-2</v>
      </c>
      <c r="DA93" s="161">
        <v>1.15E-2</v>
      </c>
      <c r="DB93" s="161">
        <v>1.15E-2</v>
      </c>
      <c r="DC93" s="161">
        <v>1.15E-2</v>
      </c>
      <c r="DD93" s="161">
        <v>1.15E-2</v>
      </c>
      <c r="DE93" s="161">
        <v>1.15E-2</v>
      </c>
      <c r="DF93" s="161">
        <v>1.15E-2</v>
      </c>
      <c r="DG93" s="161">
        <v>1.15E-2</v>
      </c>
      <c r="DH93" s="161">
        <v>1.15E-2</v>
      </c>
      <c r="DI93" s="161">
        <v>1.15E-2</v>
      </c>
      <c r="DJ93" s="161">
        <v>1.15E-2</v>
      </c>
      <c r="DK93" s="161">
        <v>1.15E-2</v>
      </c>
      <c r="DL93" s="161">
        <v>1.15E-2</v>
      </c>
      <c r="DM93" s="161">
        <v>1.15E-2</v>
      </c>
      <c r="DN93" s="77">
        <v>0</v>
      </c>
      <c r="DO93" s="78">
        <v>9.4179999999999993E-3</v>
      </c>
      <c r="DP93" s="78">
        <v>9.4179999999999993E-3</v>
      </c>
      <c r="DQ93" s="78">
        <v>9.4179999999999993E-3</v>
      </c>
      <c r="DR93" s="78">
        <v>9.4179999999999993E-3</v>
      </c>
      <c r="DS93" s="78">
        <v>9.4179999999999993E-3</v>
      </c>
      <c r="DT93" s="78">
        <v>9.4179999999999993E-3</v>
      </c>
      <c r="DU93" s="78">
        <v>9.4179999999999993E-3</v>
      </c>
      <c r="DV93" s="78">
        <v>9.4179999999999993E-3</v>
      </c>
      <c r="DW93" s="78">
        <v>9.4179999999999993E-3</v>
      </c>
      <c r="DX93" s="78">
        <v>9.4179999999999993E-3</v>
      </c>
      <c r="DY93" s="78">
        <v>9.4179999999999993E-3</v>
      </c>
      <c r="DZ93" s="78">
        <v>9.4179999999999993E-3</v>
      </c>
      <c r="EA93" s="78">
        <v>9.4179999999999993E-3</v>
      </c>
      <c r="EB93" s="78">
        <v>9.4179999999999993E-3</v>
      </c>
      <c r="EC93" s="78">
        <v>9.4179999999999993E-3</v>
      </c>
      <c r="ED93" s="78">
        <v>9.4179999999999993E-3</v>
      </c>
      <c r="EE93" s="78">
        <v>9.4179999999999993E-3</v>
      </c>
      <c r="EF93" s="78">
        <v>9.4179999999999993E-3</v>
      </c>
      <c r="EG93" s="78">
        <v>9.4179999999999993E-3</v>
      </c>
      <c r="EH93" s="78">
        <v>9.4179999999999993E-3</v>
      </c>
      <c r="EI93" s="78">
        <v>9.4179999999999993E-3</v>
      </c>
      <c r="EJ93" s="79">
        <v>9.4179999999999993E-3</v>
      </c>
      <c r="EK93" s="128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30"/>
      <c r="FK93" s="45"/>
      <c r="FL93" s="45"/>
    </row>
    <row r="94" spans="1:168" s="16" customFormat="1" ht="36.75" customHeight="1" x14ac:dyDescent="0.25">
      <c r="A94" s="169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1"/>
      <c r="AA94" s="105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7"/>
      <c r="BA94" s="83" t="s">
        <v>128</v>
      </c>
      <c r="BB94" s="83" t="s">
        <v>87</v>
      </c>
      <c r="BC94" s="83" t="s">
        <v>87</v>
      </c>
      <c r="BD94" s="83" t="s">
        <v>87</v>
      </c>
      <c r="BE94" s="83" t="s">
        <v>87</v>
      </c>
      <c r="BF94" s="83" t="s">
        <v>87</v>
      </c>
      <c r="BG94" s="83" t="s">
        <v>87</v>
      </c>
      <c r="BH94" s="83" t="s">
        <v>87</v>
      </c>
      <c r="BI94" s="83" t="s">
        <v>87</v>
      </c>
      <c r="BJ94" s="83" t="s">
        <v>87</v>
      </c>
      <c r="BK94" s="83" t="s">
        <v>87</v>
      </c>
      <c r="BL94" s="83" t="s">
        <v>87</v>
      </c>
      <c r="BM94" s="83" t="s">
        <v>87</v>
      </c>
      <c r="BN94" s="83" t="s">
        <v>87</v>
      </c>
      <c r="BO94" s="83" t="s">
        <v>87</v>
      </c>
      <c r="BP94" s="83" t="s">
        <v>87</v>
      </c>
      <c r="BQ94" s="83" t="s">
        <v>87</v>
      </c>
      <c r="BR94" s="83" t="s">
        <v>87</v>
      </c>
      <c r="BS94" s="83" t="s">
        <v>87</v>
      </c>
      <c r="BT94" s="83" t="s">
        <v>87</v>
      </c>
      <c r="BU94" s="83" t="s">
        <v>87</v>
      </c>
      <c r="BV94" s="83" t="s">
        <v>87</v>
      </c>
      <c r="BW94" s="83" t="s">
        <v>87</v>
      </c>
      <c r="BX94" s="85">
        <v>5</v>
      </c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161">
        <v>3.5000000000000003E-2</v>
      </c>
      <c r="CS94" s="161">
        <v>5.1999999999999998E-2</v>
      </c>
      <c r="CT94" s="161">
        <v>5.1999999999999998E-2</v>
      </c>
      <c r="CU94" s="161">
        <v>5.1999999999999998E-2</v>
      </c>
      <c r="CV94" s="161">
        <v>5.1999999999999998E-2</v>
      </c>
      <c r="CW94" s="161">
        <v>5.1999999999999998E-2</v>
      </c>
      <c r="CX94" s="161">
        <v>5.1999999999999998E-2</v>
      </c>
      <c r="CY94" s="161">
        <v>5.1999999999999998E-2</v>
      </c>
      <c r="CZ94" s="161">
        <v>5.1999999999999998E-2</v>
      </c>
      <c r="DA94" s="161">
        <v>5.1999999999999998E-2</v>
      </c>
      <c r="DB94" s="161">
        <v>5.1999999999999998E-2</v>
      </c>
      <c r="DC94" s="161">
        <v>5.1999999999999998E-2</v>
      </c>
      <c r="DD94" s="161">
        <v>5.1999999999999998E-2</v>
      </c>
      <c r="DE94" s="161">
        <v>5.1999999999999998E-2</v>
      </c>
      <c r="DF94" s="161">
        <v>5.1999999999999998E-2</v>
      </c>
      <c r="DG94" s="161">
        <v>5.1999999999999998E-2</v>
      </c>
      <c r="DH94" s="161">
        <v>5.1999999999999998E-2</v>
      </c>
      <c r="DI94" s="161">
        <v>5.1999999999999998E-2</v>
      </c>
      <c r="DJ94" s="161">
        <v>5.1999999999999998E-2</v>
      </c>
      <c r="DK94" s="161">
        <v>5.1999999999999998E-2</v>
      </c>
      <c r="DL94" s="161">
        <v>5.1999999999999998E-2</v>
      </c>
      <c r="DM94" s="161">
        <v>5.1999999999999998E-2</v>
      </c>
      <c r="DN94" s="77">
        <v>0</v>
      </c>
      <c r="DO94" s="78">
        <v>4.4864000000000001E-2</v>
      </c>
      <c r="DP94" s="78">
        <v>4.4864000000000001E-2</v>
      </c>
      <c r="DQ94" s="78">
        <v>4.4864000000000001E-2</v>
      </c>
      <c r="DR94" s="78">
        <v>4.4864000000000001E-2</v>
      </c>
      <c r="DS94" s="78">
        <v>4.4864000000000001E-2</v>
      </c>
      <c r="DT94" s="78">
        <v>4.4864000000000001E-2</v>
      </c>
      <c r="DU94" s="78">
        <v>4.4864000000000001E-2</v>
      </c>
      <c r="DV94" s="78">
        <v>4.4864000000000001E-2</v>
      </c>
      <c r="DW94" s="78">
        <v>4.4864000000000001E-2</v>
      </c>
      <c r="DX94" s="78">
        <v>4.4864000000000001E-2</v>
      </c>
      <c r="DY94" s="78">
        <v>4.4864000000000001E-2</v>
      </c>
      <c r="DZ94" s="78">
        <v>4.4864000000000001E-2</v>
      </c>
      <c r="EA94" s="78">
        <v>4.4864000000000001E-2</v>
      </c>
      <c r="EB94" s="78">
        <v>4.4864000000000001E-2</v>
      </c>
      <c r="EC94" s="78">
        <v>4.4864000000000001E-2</v>
      </c>
      <c r="ED94" s="78">
        <v>4.4864000000000001E-2</v>
      </c>
      <c r="EE94" s="78">
        <v>4.4864000000000001E-2</v>
      </c>
      <c r="EF94" s="78">
        <v>4.4864000000000001E-2</v>
      </c>
      <c r="EG94" s="78">
        <v>4.4864000000000001E-2</v>
      </c>
      <c r="EH94" s="78">
        <v>4.4864000000000001E-2</v>
      </c>
      <c r="EI94" s="78">
        <v>4.4864000000000001E-2</v>
      </c>
      <c r="EJ94" s="79">
        <v>4.4864000000000001E-2</v>
      </c>
      <c r="EK94" s="128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30"/>
      <c r="FK94" s="45"/>
      <c r="FL94" s="45"/>
    </row>
    <row r="95" spans="1:168" s="16" customFormat="1" ht="36.75" customHeight="1" x14ac:dyDescent="0.25">
      <c r="A95" s="172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4"/>
      <c r="AA95" s="108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10"/>
      <c r="BA95" s="83" t="s">
        <v>109</v>
      </c>
      <c r="BB95" s="83" t="s">
        <v>86</v>
      </c>
      <c r="BC95" s="83" t="s">
        <v>86</v>
      </c>
      <c r="BD95" s="83" t="s">
        <v>86</v>
      </c>
      <c r="BE95" s="83" t="s">
        <v>86</v>
      </c>
      <c r="BF95" s="83" t="s">
        <v>86</v>
      </c>
      <c r="BG95" s="83" t="s">
        <v>86</v>
      </c>
      <c r="BH95" s="83" t="s">
        <v>86</v>
      </c>
      <c r="BI95" s="83" t="s">
        <v>86</v>
      </c>
      <c r="BJ95" s="83" t="s">
        <v>86</v>
      </c>
      <c r="BK95" s="83" t="s">
        <v>86</v>
      </c>
      <c r="BL95" s="83" t="s">
        <v>86</v>
      </c>
      <c r="BM95" s="83" t="s">
        <v>86</v>
      </c>
      <c r="BN95" s="83" t="s">
        <v>86</v>
      </c>
      <c r="BO95" s="83" t="s">
        <v>86</v>
      </c>
      <c r="BP95" s="83" t="s">
        <v>86</v>
      </c>
      <c r="BQ95" s="83" t="s">
        <v>86</v>
      </c>
      <c r="BR95" s="83" t="s">
        <v>86</v>
      </c>
      <c r="BS95" s="83" t="s">
        <v>86</v>
      </c>
      <c r="BT95" s="83" t="s">
        <v>86</v>
      </c>
      <c r="BU95" s="83" t="s">
        <v>86</v>
      </c>
      <c r="BV95" s="83" t="s">
        <v>86</v>
      </c>
      <c r="BW95" s="83" t="s">
        <v>86</v>
      </c>
      <c r="BX95" s="85">
        <v>5</v>
      </c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  <c r="CO95" s="85"/>
      <c r="CP95" s="85"/>
      <c r="CQ95" s="85"/>
      <c r="CR95" s="161">
        <v>0</v>
      </c>
      <c r="CS95" s="161">
        <v>6.3500000000000001E-2</v>
      </c>
      <c r="CT95" s="161">
        <v>6.3500000000000001E-2</v>
      </c>
      <c r="CU95" s="161">
        <v>6.3500000000000001E-2</v>
      </c>
      <c r="CV95" s="161">
        <v>6.3500000000000001E-2</v>
      </c>
      <c r="CW95" s="161">
        <v>6.3500000000000001E-2</v>
      </c>
      <c r="CX95" s="161">
        <v>6.3500000000000001E-2</v>
      </c>
      <c r="CY95" s="161">
        <v>6.3500000000000001E-2</v>
      </c>
      <c r="CZ95" s="161">
        <v>6.3500000000000001E-2</v>
      </c>
      <c r="DA95" s="161">
        <v>6.3500000000000001E-2</v>
      </c>
      <c r="DB95" s="161">
        <v>6.3500000000000001E-2</v>
      </c>
      <c r="DC95" s="161">
        <v>6.3500000000000001E-2</v>
      </c>
      <c r="DD95" s="161">
        <v>6.3500000000000001E-2</v>
      </c>
      <c r="DE95" s="161">
        <v>6.3500000000000001E-2</v>
      </c>
      <c r="DF95" s="161">
        <v>6.3500000000000001E-2</v>
      </c>
      <c r="DG95" s="161">
        <v>6.3500000000000001E-2</v>
      </c>
      <c r="DH95" s="161">
        <v>6.3500000000000001E-2</v>
      </c>
      <c r="DI95" s="161">
        <v>6.3500000000000001E-2</v>
      </c>
      <c r="DJ95" s="161">
        <v>6.3500000000000001E-2</v>
      </c>
      <c r="DK95" s="161">
        <v>6.3500000000000001E-2</v>
      </c>
      <c r="DL95" s="161">
        <v>6.3500000000000001E-2</v>
      </c>
      <c r="DM95" s="161">
        <v>6.3500000000000001E-2</v>
      </c>
      <c r="DN95" s="77">
        <v>0</v>
      </c>
      <c r="DO95" s="78">
        <v>7.8872999999999999E-2</v>
      </c>
      <c r="DP95" s="78">
        <v>7.8872999999999999E-2</v>
      </c>
      <c r="DQ95" s="78">
        <v>7.8872999999999999E-2</v>
      </c>
      <c r="DR95" s="78">
        <v>7.8872999999999999E-2</v>
      </c>
      <c r="DS95" s="78">
        <v>7.8872999999999999E-2</v>
      </c>
      <c r="DT95" s="78">
        <v>7.8872999999999999E-2</v>
      </c>
      <c r="DU95" s="78">
        <v>7.8872999999999999E-2</v>
      </c>
      <c r="DV95" s="78">
        <v>7.8872999999999999E-2</v>
      </c>
      <c r="DW95" s="78">
        <v>7.8872999999999999E-2</v>
      </c>
      <c r="DX95" s="78">
        <v>7.8872999999999999E-2</v>
      </c>
      <c r="DY95" s="78">
        <v>7.8872999999999999E-2</v>
      </c>
      <c r="DZ95" s="78">
        <v>7.8872999999999999E-2</v>
      </c>
      <c r="EA95" s="78">
        <v>7.8872999999999999E-2</v>
      </c>
      <c r="EB95" s="78">
        <v>7.8872999999999999E-2</v>
      </c>
      <c r="EC95" s="78">
        <v>7.8872999999999999E-2</v>
      </c>
      <c r="ED95" s="78">
        <v>7.8872999999999999E-2</v>
      </c>
      <c r="EE95" s="78">
        <v>7.8872999999999999E-2</v>
      </c>
      <c r="EF95" s="78">
        <v>7.8872999999999999E-2</v>
      </c>
      <c r="EG95" s="78">
        <v>7.8872999999999999E-2</v>
      </c>
      <c r="EH95" s="78">
        <v>7.8872999999999999E-2</v>
      </c>
      <c r="EI95" s="78">
        <v>7.8872999999999999E-2</v>
      </c>
      <c r="EJ95" s="79">
        <v>7.8872999999999999E-2</v>
      </c>
      <c r="EK95" s="131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3"/>
      <c r="FK95" s="45"/>
      <c r="FL95" s="45"/>
    </row>
    <row r="96" spans="1:168" s="16" customFormat="1" ht="36.75" customHeight="1" x14ac:dyDescent="0.25">
      <c r="A96" s="85" t="s">
        <v>106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4" t="s">
        <v>107</v>
      </c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162" t="s">
        <v>126</v>
      </c>
      <c r="BB96" s="162" t="s">
        <v>90</v>
      </c>
      <c r="BC96" s="162" t="s">
        <v>90</v>
      </c>
      <c r="BD96" s="162" t="s">
        <v>90</v>
      </c>
      <c r="BE96" s="162" t="s">
        <v>90</v>
      </c>
      <c r="BF96" s="162" t="s">
        <v>90</v>
      </c>
      <c r="BG96" s="162" t="s">
        <v>90</v>
      </c>
      <c r="BH96" s="162" t="s">
        <v>90</v>
      </c>
      <c r="BI96" s="162" t="s">
        <v>90</v>
      </c>
      <c r="BJ96" s="162" t="s">
        <v>90</v>
      </c>
      <c r="BK96" s="162" t="s">
        <v>90</v>
      </c>
      <c r="BL96" s="162" t="s">
        <v>90</v>
      </c>
      <c r="BM96" s="162" t="s">
        <v>90</v>
      </c>
      <c r="BN96" s="162" t="s">
        <v>90</v>
      </c>
      <c r="BO96" s="162" t="s">
        <v>90</v>
      </c>
      <c r="BP96" s="162" t="s">
        <v>90</v>
      </c>
      <c r="BQ96" s="162" t="s">
        <v>90</v>
      </c>
      <c r="BR96" s="162" t="s">
        <v>90</v>
      </c>
      <c r="BS96" s="162" t="s">
        <v>90</v>
      </c>
      <c r="BT96" s="162" t="s">
        <v>90</v>
      </c>
      <c r="BU96" s="162" t="s">
        <v>90</v>
      </c>
      <c r="BV96" s="162" t="s">
        <v>90</v>
      </c>
      <c r="BW96" s="162" t="s">
        <v>90</v>
      </c>
      <c r="BX96" s="163">
        <v>2</v>
      </c>
      <c r="BY96" s="164"/>
      <c r="BZ96" s="164"/>
      <c r="CA96" s="164"/>
      <c r="CB96" s="164"/>
      <c r="CC96" s="164"/>
      <c r="CD96" s="164"/>
      <c r="CE96" s="164"/>
      <c r="CF96" s="164"/>
      <c r="CG96" s="164"/>
      <c r="CH96" s="164"/>
      <c r="CI96" s="164"/>
      <c r="CJ96" s="164"/>
      <c r="CK96" s="164"/>
      <c r="CL96" s="164"/>
      <c r="CM96" s="164"/>
      <c r="CN96" s="164"/>
      <c r="CO96" s="164"/>
      <c r="CP96" s="164"/>
      <c r="CQ96" s="165"/>
      <c r="CR96" s="161">
        <v>8.3000000000000007</v>
      </c>
      <c r="CS96" s="161">
        <v>6.2</v>
      </c>
      <c r="CT96" s="161">
        <v>6.2</v>
      </c>
      <c r="CU96" s="161">
        <v>6.2</v>
      </c>
      <c r="CV96" s="161">
        <v>6.2</v>
      </c>
      <c r="CW96" s="161">
        <v>6.2</v>
      </c>
      <c r="CX96" s="161">
        <v>6.2</v>
      </c>
      <c r="CY96" s="161">
        <v>6.2</v>
      </c>
      <c r="CZ96" s="161">
        <v>6.2</v>
      </c>
      <c r="DA96" s="161">
        <v>6.2</v>
      </c>
      <c r="DB96" s="161">
        <v>6.2</v>
      </c>
      <c r="DC96" s="161">
        <v>6.2</v>
      </c>
      <c r="DD96" s="161">
        <v>6.2</v>
      </c>
      <c r="DE96" s="161">
        <v>6.2</v>
      </c>
      <c r="DF96" s="161">
        <v>6.2</v>
      </c>
      <c r="DG96" s="161">
        <v>6.2</v>
      </c>
      <c r="DH96" s="161">
        <v>6.2</v>
      </c>
      <c r="DI96" s="161">
        <v>6.2</v>
      </c>
      <c r="DJ96" s="161">
        <v>6.2</v>
      </c>
      <c r="DK96" s="161">
        <v>6.2</v>
      </c>
      <c r="DL96" s="161">
        <v>6.2</v>
      </c>
      <c r="DM96" s="161">
        <v>6.2</v>
      </c>
      <c r="DN96" s="77">
        <v>7.6872740000000004</v>
      </c>
      <c r="DO96" s="78">
        <v>0</v>
      </c>
      <c r="DP96" s="78">
        <v>0</v>
      </c>
      <c r="DQ96" s="78">
        <v>0</v>
      </c>
      <c r="DR96" s="78">
        <v>0</v>
      </c>
      <c r="DS96" s="78">
        <v>0</v>
      </c>
      <c r="DT96" s="78">
        <v>0</v>
      </c>
      <c r="DU96" s="78">
        <v>0</v>
      </c>
      <c r="DV96" s="78">
        <v>0</v>
      </c>
      <c r="DW96" s="78">
        <v>0</v>
      </c>
      <c r="DX96" s="78">
        <v>0</v>
      </c>
      <c r="DY96" s="78">
        <v>0</v>
      </c>
      <c r="DZ96" s="78">
        <v>0</v>
      </c>
      <c r="EA96" s="78">
        <v>0</v>
      </c>
      <c r="EB96" s="78">
        <v>0</v>
      </c>
      <c r="EC96" s="78">
        <v>0</v>
      </c>
      <c r="ED96" s="78">
        <v>0</v>
      </c>
      <c r="EE96" s="78">
        <v>0</v>
      </c>
      <c r="EF96" s="78">
        <v>0</v>
      </c>
      <c r="EG96" s="78">
        <v>0</v>
      </c>
      <c r="EH96" s="78">
        <v>0</v>
      </c>
      <c r="EI96" s="78">
        <v>0</v>
      </c>
      <c r="EJ96" s="79">
        <v>0</v>
      </c>
      <c r="EK96" s="125">
        <f>160/12-DN96</f>
        <v>5.6460593333333335</v>
      </c>
      <c r="EL96" s="126"/>
      <c r="EM96" s="126"/>
      <c r="EN96" s="126"/>
      <c r="EO96" s="126"/>
      <c r="EP96" s="126"/>
      <c r="EQ96" s="126"/>
      <c r="ER96" s="126"/>
      <c r="ES96" s="126"/>
      <c r="ET96" s="126"/>
      <c r="EU96" s="126"/>
      <c r="EV96" s="126"/>
      <c r="EW96" s="126"/>
      <c r="EX96" s="126"/>
      <c r="EY96" s="126"/>
      <c r="EZ96" s="126"/>
      <c r="FA96" s="126"/>
      <c r="FB96" s="126"/>
      <c r="FC96" s="126"/>
      <c r="FD96" s="126"/>
      <c r="FE96" s="126"/>
      <c r="FF96" s="126"/>
      <c r="FG96" s="127"/>
      <c r="FK96" s="45"/>
      <c r="FL96" s="49"/>
    </row>
    <row r="97" spans="1:168" s="15" customFormat="1" x14ac:dyDescent="0.25">
      <c r="A97" s="33"/>
      <c r="B97" s="121" t="s">
        <v>64</v>
      </c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2"/>
      <c r="AA97" s="18"/>
      <c r="AB97" s="123" t="s">
        <v>95</v>
      </c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4"/>
      <c r="BA97" s="28"/>
      <c r="BB97" s="123" t="s">
        <v>95</v>
      </c>
      <c r="BC97" s="123"/>
      <c r="BD97" s="123"/>
      <c r="BE97" s="123"/>
      <c r="BF97" s="123"/>
      <c r="BG97" s="123"/>
      <c r="BH97" s="123"/>
      <c r="BI97" s="123"/>
      <c r="BJ97" s="123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4"/>
      <c r="BX97" s="23"/>
      <c r="BY97" s="123" t="s">
        <v>95</v>
      </c>
      <c r="BZ97" s="123"/>
      <c r="CA97" s="123"/>
      <c r="CB97" s="123"/>
      <c r="CC97" s="123"/>
      <c r="CD97" s="123"/>
      <c r="CE97" s="123"/>
      <c r="CF97" s="123"/>
      <c r="CG97" s="123"/>
      <c r="CH97" s="123"/>
      <c r="CI97" s="123"/>
      <c r="CJ97" s="123"/>
      <c r="CK97" s="123"/>
      <c r="CL97" s="123"/>
      <c r="CM97" s="123"/>
      <c r="CN97" s="123"/>
      <c r="CO97" s="123"/>
      <c r="CP97" s="123"/>
      <c r="CQ97" s="123"/>
      <c r="CR97" s="77">
        <f>CR91+CR92+CR93+CR94+CR95+CR96</f>
        <v>12.798000000000002</v>
      </c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9"/>
      <c r="DN97" s="96">
        <f>DN91+DN92+DN93+DN94+DN95+DN96</f>
        <v>12.979534000000001</v>
      </c>
      <c r="DO97" s="96"/>
      <c r="DP97" s="96"/>
      <c r="DQ97" s="96"/>
      <c r="DR97" s="96"/>
      <c r="DS97" s="96"/>
      <c r="DT97" s="96"/>
      <c r="DU97" s="96"/>
      <c r="DV97" s="96"/>
      <c r="DW97" s="96"/>
      <c r="DX97" s="96"/>
      <c r="DY97" s="96"/>
      <c r="DZ97" s="96"/>
      <c r="EA97" s="96"/>
      <c r="EB97" s="96"/>
      <c r="EC97" s="96"/>
      <c r="ED97" s="96"/>
      <c r="EE97" s="96"/>
      <c r="EF97" s="96"/>
      <c r="EG97" s="96"/>
      <c r="EH97" s="96"/>
      <c r="EI97" s="96"/>
      <c r="EJ97" s="96"/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5"/>
      <c r="FG97" s="85"/>
      <c r="FK97" s="44"/>
      <c r="FL97" s="50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7" customFormat="1" ht="15.75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FK100" s="38"/>
      <c r="FL100" s="38"/>
    </row>
    <row r="101" spans="1:168" s="7" customFormat="1" ht="48" customHeight="1" x14ac:dyDescent="0.25">
      <c r="A101" s="63" t="s">
        <v>113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3"/>
      <c r="EG101" s="63"/>
      <c r="EH101" s="63"/>
      <c r="EI101" s="63"/>
      <c r="EJ101" s="63"/>
      <c r="EK101" s="63"/>
      <c r="EL101" s="63"/>
      <c r="EM101" s="63"/>
      <c r="EN101" s="63"/>
      <c r="EO101" s="63"/>
      <c r="EP101" s="63"/>
      <c r="EQ101" s="63"/>
      <c r="ER101" s="63"/>
      <c r="ES101" s="63"/>
      <c r="ET101" s="63"/>
      <c r="EU101" s="63"/>
      <c r="FK101" s="38"/>
      <c r="FL101" s="38"/>
    </row>
    <row r="102" spans="1:168" s="7" customFormat="1" ht="15.75" x14ac:dyDescent="0.25"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90" t="s">
        <v>114</v>
      </c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  <c r="CR102" s="90"/>
      <c r="CS102" s="90"/>
      <c r="CT102" s="90"/>
      <c r="CU102" s="90"/>
      <c r="CV102" s="90"/>
      <c r="CW102" s="90"/>
      <c r="CX102" s="90"/>
      <c r="CY102" s="90"/>
      <c r="CZ102" s="90"/>
      <c r="DA102" s="90"/>
      <c r="DB102" s="90"/>
      <c r="DC102" s="181" t="s">
        <v>137</v>
      </c>
      <c r="DD102" s="181"/>
      <c r="DE102" s="181"/>
      <c r="DF102" s="181"/>
      <c r="DG102" s="181"/>
      <c r="DH102" s="181"/>
      <c r="DI102" s="181"/>
      <c r="DJ102" s="181"/>
      <c r="DK102" s="181"/>
      <c r="DL102" s="181"/>
      <c r="DM102" s="181"/>
      <c r="DN102" s="181"/>
      <c r="DO102" s="181"/>
      <c r="DP102" s="181"/>
      <c r="DQ102" s="181"/>
      <c r="DR102" s="181"/>
      <c r="DS102" s="181"/>
      <c r="DT102" s="181"/>
      <c r="DU102" s="181"/>
      <c r="DV102" s="67"/>
      <c r="DW102" s="67"/>
      <c r="DX102" s="67"/>
      <c r="DY102" s="67"/>
      <c r="DZ102" s="67"/>
      <c r="EA102" s="67"/>
      <c r="EB102" s="67"/>
      <c r="FK102" s="38"/>
      <c r="FL102" s="38"/>
    </row>
    <row r="103" spans="1:168" s="10" customFormat="1" ht="15" customHeight="1" x14ac:dyDescent="0.2"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91" t="s">
        <v>4</v>
      </c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FK103" s="39"/>
      <c r="FL103" s="39"/>
    </row>
    <row r="104" spans="1:168" s="7" customFormat="1" ht="15.75" x14ac:dyDescent="0.25">
      <c r="FK104" s="38"/>
      <c r="FL104" s="38"/>
    </row>
    <row r="105" spans="1:168" s="25" customFormat="1" ht="64.5" customHeight="1" x14ac:dyDescent="0.25">
      <c r="A105" s="118" t="s">
        <v>66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20"/>
      <c r="AV105" s="98" t="s">
        <v>67</v>
      </c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100"/>
      <c r="BY105" s="98" t="s">
        <v>68</v>
      </c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100"/>
      <c r="FK105" s="51"/>
      <c r="FL105" s="51"/>
    </row>
    <row r="106" spans="1:168" s="26" customFormat="1" x14ac:dyDescent="0.25">
      <c r="A106" s="175">
        <v>1</v>
      </c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G106" s="176"/>
      <c r="AH106" s="176"/>
      <c r="AI106" s="176"/>
      <c r="AJ106" s="176"/>
      <c r="AK106" s="17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7"/>
      <c r="AV106" s="178">
        <v>2</v>
      </c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79"/>
      <c r="BH106" s="179"/>
      <c r="BI106" s="179"/>
      <c r="BJ106" s="179"/>
      <c r="BK106" s="179"/>
      <c r="BL106" s="179"/>
      <c r="BM106" s="179"/>
      <c r="BN106" s="179"/>
      <c r="BO106" s="179"/>
      <c r="BP106" s="179"/>
      <c r="BQ106" s="179"/>
      <c r="BR106" s="179"/>
      <c r="BS106" s="179"/>
      <c r="BT106" s="179"/>
      <c r="BU106" s="179"/>
      <c r="BV106" s="179"/>
      <c r="BW106" s="179"/>
      <c r="BX106" s="180"/>
      <c r="BY106" s="178">
        <v>3</v>
      </c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79"/>
      <c r="CK106" s="179"/>
      <c r="CL106" s="179"/>
      <c r="CM106" s="179"/>
      <c r="CN106" s="179"/>
      <c r="CO106" s="179"/>
      <c r="CP106" s="179"/>
      <c r="CQ106" s="179"/>
      <c r="CR106" s="179"/>
      <c r="CS106" s="179"/>
      <c r="CT106" s="179"/>
      <c r="CU106" s="179"/>
      <c r="CV106" s="179"/>
      <c r="CW106" s="179"/>
      <c r="CX106" s="179"/>
      <c r="CY106" s="179"/>
      <c r="CZ106" s="179"/>
      <c r="DA106" s="180"/>
      <c r="FK106" s="52"/>
      <c r="FL106" s="52"/>
    </row>
    <row r="107" spans="1:168" s="15" customFormat="1" x14ac:dyDescent="0.25">
      <c r="A107" s="17"/>
      <c r="B107" s="116" t="s">
        <v>69</v>
      </c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2"/>
      <c r="AV107" s="182">
        <v>0</v>
      </c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83"/>
      <c r="BS107" s="183"/>
      <c r="BT107" s="183"/>
      <c r="BU107" s="183"/>
      <c r="BV107" s="183"/>
      <c r="BW107" s="183"/>
      <c r="BX107" s="184"/>
      <c r="BY107" s="182">
        <v>0</v>
      </c>
      <c r="BZ107" s="183"/>
      <c r="CA107" s="183"/>
      <c r="CB107" s="183"/>
      <c r="CC107" s="183"/>
      <c r="CD107" s="183"/>
      <c r="CE107" s="183"/>
      <c r="CF107" s="183"/>
      <c r="CG107" s="183"/>
      <c r="CH107" s="183"/>
      <c r="CI107" s="183"/>
      <c r="CJ107" s="183"/>
      <c r="CK107" s="183"/>
      <c r="CL107" s="183"/>
      <c r="CM107" s="183"/>
      <c r="CN107" s="183"/>
      <c r="CO107" s="183"/>
      <c r="CP107" s="183"/>
      <c r="CQ107" s="183"/>
      <c r="CR107" s="183"/>
      <c r="CS107" s="183"/>
      <c r="CT107" s="183"/>
      <c r="CU107" s="183"/>
      <c r="CV107" s="183"/>
      <c r="CW107" s="183"/>
      <c r="CX107" s="183"/>
      <c r="CY107" s="183"/>
      <c r="CZ107" s="183"/>
      <c r="DA107" s="184"/>
      <c r="FK107" s="44"/>
      <c r="FL107" s="44"/>
    </row>
    <row r="108" spans="1:168" s="15" customFormat="1" x14ac:dyDescent="0.25">
      <c r="A108" s="17"/>
      <c r="B108" s="121" t="s">
        <v>134</v>
      </c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2"/>
      <c r="AV108" s="182">
        <v>0</v>
      </c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4"/>
      <c r="BY108" s="182">
        <v>0</v>
      </c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4"/>
      <c r="FK108" s="44"/>
      <c r="FL108" s="44"/>
    </row>
    <row r="109" spans="1:168" s="15" customFormat="1" x14ac:dyDescent="0.25">
      <c r="A109" s="17"/>
      <c r="B109" s="121" t="s">
        <v>70</v>
      </c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2"/>
      <c r="AV109" s="182">
        <v>0</v>
      </c>
      <c r="AW109" s="183"/>
      <c r="AX109" s="183"/>
      <c r="AY109" s="183"/>
      <c r="AZ109" s="183"/>
      <c r="BA109" s="183"/>
      <c r="BB109" s="183"/>
      <c r="BC109" s="183"/>
      <c r="BD109" s="183"/>
      <c r="BE109" s="183"/>
      <c r="BF109" s="183"/>
      <c r="BG109" s="183"/>
      <c r="BH109" s="183"/>
      <c r="BI109" s="183"/>
      <c r="BJ109" s="183"/>
      <c r="BK109" s="183"/>
      <c r="BL109" s="183"/>
      <c r="BM109" s="183"/>
      <c r="BN109" s="183"/>
      <c r="BO109" s="183"/>
      <c r="BP109" s="183"/>
      <c r="BQ109" s="183"/>
      <c r="BR109" s="183"/>
      <c r="BS109" s="183"/>
      <c r="BT109" s="183"/>
      <c r="BU109" s="183"/>
      <c r="BV109" s="183"/>
      <c r="BW109" s="183"/>
      <c r="BX109" s="184"/>
      <c r="BY109" s="182">
        <v>0</v>
      </c>
      <c r="BZ109" s="183"/>
      <c r="CA109" s="183"/>
      <c r="CB109" s="183"/>
      <c r="CC109" s="183"/>
      <c r="CD109" s="183"/>
      <c r="CE109" s="183"/>
      <c r="CF109" s="183"/>
      <c r="CG109" s="183"/>
      <c r="CH109" s="183"/>
      <c r="CI109" s="183"/>
      <c r="CJ109" s="183"/>
      <c r="CK109" s="183"/>
      <c r="CL109" s="183"/>
      <c r="CM109" s="183"/>
      <c r="CN109" s="183"/>
      <c r="CO109" s="183"/>
      <c r="CP109" s="183"/>
      <c r="CQ109" s="183"/>
      <c r="CR109" s="183"/>
      <c r="CS109" s="183"/>
      <c r="CT109" s="183"/>
      <c r="CU109" s="183"/>
      <c r="CV109" s="183"/>
      <c r="CW109" s="183"/>
      <c r="CX109" s="183"/>
      <c r="CY109" s="183"/>
      <c r="CZ109" s="183"/>
      <c r="DA109" s="184"/>
      <c r="FK109" s="44"/>
      <c r="FL109" s="44"/>
    </row>
    <row r="110" spans="1:168" s="15" customFormat="1" x14ac:dyDescent="0.25">
      <c r="A110" s="17"/>
      <c r="B110" s="121" t="s">
        <v>71</v>
      </c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2"/>
      <c r="AV110" s="182">
        <f>CR96*1000</f>
        <v>8300</v>
      </c>
      <c r="AW110" s="183"/>
      <c r="AX110" s="183"/>
      <c r="AY110" s="183"/>
      <c r="AZ110" s="183"/>
      <c r="BA110" s="183"/>
      <c r="BB110" s="183"/>
      <c r="BC110" s="183"/>
      <c r="BD110" s="183"/>
      <c r="BE110" s="183"/>
      <c r="BF110" s="183"/>
      <c r="BG110" s="183"/>
      <c r="BH110" s="183"/>
      <c r="BI110" s="183"/>
      <c r="BJ110" s="183"/>
      <c r="BK110" s="183"/>
      <c r="BL110" s="183"/>
      <c r="BM110" s="183"/>
      <c r="BN110" s="183"/>
      <c r="BO110" s="183"/>
      <c r="BP110" s="183"/>
      <c r="BQ110" s="183"/>
      <c r="BR110" s="183"/>
      <c r="BS110" s="183"/>
      <c r="BT110" s="183"/>
      <c r="BU110" s="183"/>
      <c r="BV110" s="183"/>
      <c r="BW110" s="183"/>
      <c r="BX110" s="184"/>
      <c r="BY110" s="182">
        <f>DN96*1000</f>
        <v>7687.2740000000003</v>
      </c>
      <c r="BZ110" s="183"/>
      <c r="CA110" s="183"/>
      <c r="CB110" s="183"/>
      <c r="CC110" s="183"/>
      <c r="CD110" s="183"/>
      <c r="CE110" s="183"/>
      <c r="CF110" s="183"/>
      <c r="CG110" s="183"/>
      <c r="CH110" s="183"/>
      <c r="CI110" s="183"/>
      <c r="CJ110" s="183"/>
      <c r="CK110" s="183"/>
      <c r="CL110" s="183"/>
      <c r="CM110" s="183"/>
      <c r="CN110" s="183"/>
      <c r="CO110" s="183"/>
      <c r="CP110" s="183"/>
      <c r="CQ110" s="183"/>
      <c r="CR110" s="183"/>
      <c r="CS110" s="183"/>
      <c r="CT110" s="183"/>
      <c r="CU110" s="183"/>
      <c r="CV110" s="183"/>
      <c r="CW110" s="183"/>
      <c r="CX110" s="183"/>
      <c r="CY110" s="183"/>
      <c r="CZ110" s="183"/>
      <c r="DA110" s="184"/>
      <c r="FK110" s="44"/>
      <c r="FL110" s="44"/>
    </row>
    <row r="111" spans="1:168" s="15" customFormat="1" x14ac:dyDescent="0.25">
      <c r="A111" s="17"/>
      <c r="B111" s="121" t="s">
        <v>72</v>
      </c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2"/>
      <c r="AV111" s="182">
        <f>CR91*1000</f>
        <v>4449</v>
      </c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4"/>
      <c r="BY111" s="182">
        <f>DN91*1000</f>
        <v>5278.85</v>
      </c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4"/>
      <c r="FK111" s="44"/>
      <c r="FL111" s="44"/>
    </row>
    <row r="112" spans="1:168" s="15" customFormat="1" x14ac:dyDescent="0.25">
      <c r="A112" s="17"/>
      <c r="B112" s="121" t="s">
        <v>73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2"/>
      <c r="AV112" s="182">
        <f>CR92*1000</f>
        <v>14</v>
      </c>
      <c r="AW112" s="183"/>
      <c r="AX112" s="183"/>
      <c r="AY112" s="183"/>
      <c r="AZ112" s="183"/>
      <c r="BA112" s="183"/>
      <c r="BB112" s="183"/>
      <c r="BC112" s="183"/>
      <c r="BD112" s="183"/>
      <c r="BE112" s="183"/>
      <c r="BF112" s="183"/>
      <c r="BG112" s="183"/>
      <c r="BH112" s="183"/>
      <c r="BI112" s="183"/>
      <c r="BJ112" s="183"/>
      <c r="BK112" s="183"/>
      <c r="BL112" s="183"/>
      <c r="BM112" s="183"/>
      <c r="BN112" s="183"/>
      <c r="BO112" s="183"/>
      <c r="BP112" s="183"/>
      <c r="BQ112" s="183"/>
      <c r="BR112" s="183"/>
      <c r="BS112" s="183"/>
      <c r="BT112" s="183"/>
      <c r="BU112" s="183"/>
      <c r="BV112" s="183"/>
      <c r="BW112" s="183"/>
      <c r="BX112" s="184"/>
      <c r="BY112" s="182">
        <f>DN92*1000</f>
        <v>13.41</v>
      </c>
      <c r="BZ112" s="183"/>
      <c r="CA112" s="183"/>
      <c r="CB112" s="183"/>
      <c r="CC112" s="183"/>
      <c r="CD112" s="183"/>
      <c r="CE112" s="183"/>
      <c r="CF112" s="183"/>
      <c r="CG112" s="183"/>
      <c r="CH112" s="183"/>
      <c r="CI112" s="183"/>
      <c r="CJ112" s="183"/>
      <c r="CK112" s="183"/>
      <c r="CL112" s="183"/>
      <c r="CM112" s="183"/>
      <c r="CN112" s="183"/>
      <c r="CO112" s="183"/>
      <c r="CP112" s="183"/>
      <c r="CQ112" s="183"/>
      <c r="CR112" s="183"/>
      <c r="CS112" s="183"/>
      <c r="CT112" s="183"/>
      <c r="CU112" s="183"/>
      <c r="CV112" s="183"/>
      <c r="CW112" s="183"/>
      <c r="CX112" s="183"/>
      <c r="CY112" s="183"/>
      <c r="CZ112" s="183"/>
      <c r="DA112" s="184"/>
      <c r="FK112" s="44"/>
      <c r="FL112" s="44"/>
    </row>
    <row r="113" spans="1:168" s="15" customFormat="1" x14ac:dyDescent="0.25">
      <c r="A113" s="17"/>
      <c r="B113" s="121" t="s">
        <v>74</v>
      </c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2"/>
      <c r="AV113" s="182">
        <f>SUM(CR93:CR95)*1000</f>
        <v>35</v>
      </c>
      <c r="AW113" s="183"/>
      <c r="AX113" s="183"/>
      <c r="AY113" s="183"/>
      <c r="AZ113" s="183"/>
      <c r="BA113" s="183"/>
      <c r="BB113" s="183"/>
      <c r="BC113" s="183"/>
      <c r="BD113" s="183"/>
      <c r="BE113" s="183"/>
      <c r="BF113" s="183"/>
      <c r="BG113" s="183"/>
      <c r="BH113" s="183"/>
      <c r="BI113" s="183"/>
      <c r="BJ113" s="183"/>
      <c r="BK113" s="183"/>
      <c r="BL113" s="183"/>
      <c r="BM113" s="183"/>
      <c r="BN113" s="183"/>
      <c r="BO113" s="183"/>
      <c r="BP113" s="183"/>
      <c r="BQ113" s="183"/>
      <c r="BR113" s="183"/>
      <c r="BS113" s="183"/>
      <c r="BT113" s="183"/>
      <c r="BU113" s="183"/>
      <c r="BV113" s="183"/>
      <c r="BW113" s="183"/>
      <c r="BX113" s="184"/>
      <c r="BY113" s="182">
        <f>SUM(DN93:DN95)*1000</f>
        <v>0</v>
      </c>
      <c r="BZ113" s="183"/>
      <c r="CA113" s="183"/>
      <c r="CB113" s="183"/>
      <c r="CC113" s="183"/>
      <c r="CD113" s="183"/>
      <c r="CE113" s="183"/>
      <c r="CF113" s="183"/>
      <c r="CG113" s="183"/>
      <c r="CH113" s="183"/>
      <c r="CI113" s="183"/>
      <c r="CJ113" s="183"/>
      <c r="CK113" s="183"/>
      <c r="CL113" s="183"/>
      <c r="CM113" s="183"/>
      <c r="CN113" s="183"/>
      <c r="CO113" s="183"/>
      <c r="CP113" s="183"/>
      <c r="CQ113" s="183"/>
      <c r="CR113" s="183"/>
      <c r="CS113" s="183"/>
      <c r="CT113" s="183"/>
      <c r="CU113" s="183"/>
      <c r="CV113" s="183"/>
      <c r="CW113" s="183"/>
      <c r="CX113" s="183"/>
      <c r="CY113" s="183"/>
      <c r="CZ113" s="183"/>
      <c r="DA113" s="184"/>
      <c r="FK113" s="44"/>
      <c r="FL113" s="44"/>
    </row>
    <row r="114" spans="1:168" s="15" customFormat="1" x14ac:dyDescent="0.25">
      <c r="A114" s="17"/>
      <c r="B114" s="121" t="s">
        <v>75</v>
      </c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2"/>
      <c r="AV114" s="182">
        <v>0</v>
      </c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4"/>
      <c r="BY114" s="182">
        <v>0</v>
      </c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4"/>
      <c r="FK114" s="44"/>
      <c r="FL114" s="44"/>
    </row>
    <row r="115" spans="1:168" s="15" customFormat="1" x14ac:dyDescent="0.25">
      <c r="A115" s="17"/>
      <c r="B115" s="121" t="s">
        <v>76</v>
      </c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2"/>
      <c r="AV115" s="182">
        <v>0</v>
      </c>
      <c r="AW115" s="183"/>
      <c r="AX115" s="183"/>
      <c r="AY115" s="183"/>
      <c r="AZ115" s="183"/>
      <c r="BA115" s="183"/>
      <c r="BB115" s="183"/>
      <c r="BC115" s="183"/>
      <c r="BD115" s="183"/>
      <c r="BE115" s="183"/>
      <c r="BF115" s="183"/>
      <c r="BG115" s="183"/>
      <c r="BH115" s="183"/>
      <c r="BI115" s="183"/>
      <c r="BJ115" s="183"/>
      <c r="BK115" s="183"/>
      <c r="BL115" s="183"/>
      <c r="BM115" s="183"/>
      <c r="BN115" s="183"/>
      <c r="BO115" s="183"/>
      <c r="BP115" s="183"/>
      <c r="BQ115" s="183"/>
      <c r="BR115" s="183"/>
      <c r="BS115" s="183"/>
      <c r="BT115" s="183"/>
      <c r="BU115" s="183"/>
      <c r="BV115" s="183"/>
      <c r="BW115" s="183"/>
      <c r="BX115" s="184"/>
      <c r="BY115" s="182">
        <v>0</v>
      </c>
      <c r="BZ115" s="183"/>
      <c r="CA115" s="183"/>
      <c r="CB115" s="183"/>
      <c r="CC115" s="183"/>
      <c r="CD115" s="183"/>
      <c r="CE115" s="183"/>
      <c r="CF115" s="183"/>
      <c r="CG115" s="183"/>
      <c r="CH115" s="183"/>
      <c r="CI115" s="183"/>
      <c r="CJ115" s="183"/>
      <c r="CK115" s="183"/>
      <c r="CL115" s="183"/>
      <c r="CM115" s="183"/>
      <c r="CN115" s="183"/>
      <c r="CO115" s="183"/>
      <c r="CP115" s="183"/>
      <c r="CQ115" s="183"/>
      <c r="CR115" s="183"/>
      <c r="CS115" s="183"/>
      <c r="CT115" s="183"/>
      <c r="CU115" s="183"/>
      <c r="CV115" s="183"/>
      <c r="CW115" s="183"/>
      <c r="CX115" s="183"/>
      <c r="CY115" s="183"/>
      <c r="CZ115" s="183"/>
      <c r="DA115" s="184"/>
      <c r="FK115" s="44"/>
      <c r="FL115" s="44"/>
    </row>
    <row r="116" spans="1:168" s="15" customFormat="1" x14ac:dyDescent="0.25">
      <c r="A116" s="17"/>
      <c r="B116" s="121" t="s">
        <v>77</v>
      </c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2"/>
      <c r="AV116" s="182">
        <v>0</v>
      </c>
      <c r="AW116" s="183"/>
      <c r="AX116" s="183"/>
      <c r="AY116" s="183"/>
      <c r="AZ116" s="183"/>
      <c r="BA116" s="183"/>
      <c r="BB116" s="183"/>
      <c r="BC116" s="183"/>
      <c r="BD116" s="183"/>
      <c r="BE116" s="183"/>
      <c r="BF116" s="183"/>
      <c r="BG116" s="183"/>
      <c r="BH116" s="183"/>
      <c r="BI116" s="183"/>
      <c r="BJ116" s="183"/>
      <c r="BK116" s="183"/>
      <c r="BL116" s="183"/>
      <c r="BM116" s="183"/>
      <c r="BN116" s="183"/>
      <c r="BO116" s="183"/>
      <c r="BP116" s="183"/>
      <c r="BQ116" s="183"/>
      <c r="BR116" s="183"/>
      <c r="BS116" s="183"/>
      <c r="BT116" s="183"/>
      <c r="BU116" s="183"/>
      <c r="BV116" s="183"/>
      <c r="BW116" s="183"/>
      <c r="BX116" s="184"/>
      <c r="BY116" s="182">
        <v>0</v>
      </c>
      <c r="BZ116" s="183"/>
      <c r="CA116" s="183"/>
      <c r="CB116" s="183"/>
      <c r="CC116" s="183"/>
      <c r="CD116" s="183"/>
      <c r="CE116" s="183"/>
      <c r="CF116" s="183"/>
      <c r="CG116" s="183"/>
      <c r="CH116" s="183"/>
      <c r="CI116" s="183"/>
      <c r="CJ116" s="183"/>
      <c r="CK116" s="183"/>
      <c r="CL116" s="183"/>
      <c r="CM116" s="183"/>
      <c r="CN116" s="183"/>
      <c r="CO116" s="183"/>
      <c r="CP116" s="183"/>
      <c r="CQ116" s="183"/>
      <c r="CR116" s="183"/>
      <c r="CS116" s="183"/>
      <c r="CT116" s="183"/>
      <c r="CU116" s="183"/>
      <c r="CV116" s="183"/>
      <c r="CW116" s="183"/>
      <c r="CX116" s="183"/>
      <c r="CY116" s="183"/>
      <c r="CZ116" s="183"/>
      <c r="DA116" s="184"/>
      <c r="FK116" s="44"/>
      <c r="FL116" s="44"/>
    </row>
    <row r="117" spans="1:168" s="15" customFormat="1" x14ac:dyDescent="0.25">
      <c r="A117" s="17"/>
      <c r="B117" s="121" t="s">
        <v>78</v>
      </c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2"/>
      <c r="AV117" s="182">
        <v>0</v>
      </c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4"/>
      <c r="BY117" s="182">
        <v>0</v>
      </c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4"/>
      <c r="FK117" s="44"/>
      <c r="FL117" s="44"/>
    </row>
    <row r="118" spans="1:168" s="15" customFormat="1" x14ac:dyDescent="0.25">
      <c r="A118" s="17"/>
      <c r="B118" s="121" t="s">
        <v>47</v>
      </c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2"/>
      <c r="AV118" s="185">
        <f>AV110+AV112+AV113+AV111</f>
        <v>12798</v>
      </c>
      <c r="AW118" s="186"/>
      <c r="AX118" s="186"/>
      <c r="AY118" s="186"/>
      <c r="AZ118" s="186"/>
      <c r="BA118" s="186"/>
      <c r="BB118" s="186"/>
      <c r="BC118" s="186"/>
      <c r="BD118" s="186"/>
      <c r="BE118" s="186"/>
      <c r="BF118" s="186"/>
      <c r="BG118" s="186"/>
      <c r="BH118" s="186"/>
      <c r="BI118" s="186"/>
      <c r="BJ118" s="186"/>
      <c r="BK118" s="186"/>
      <c r="BL118" s="186"/>
      <c r="BM118" s="186"/>
      <c r="BN118" s="186"/>
      <c r="BO118" s="186"/>
      <c r="BP118" s="186"/>
      <c r="BQ118" s="186"/>
      <c r="BR118" s="186"/>
      <c r="BS118" s="186"/>
      <c r="BT118" s="186"/>
      <c r="BU118" s="186"/>
      <c r="BV118" s="186"/>
      <c r="BW118" s="186"/>
      <c r="BX118" s="187"/>
      <c r="BY118" s="185">
        <f>BY110+BY112+BY113+BY111</f>
        <v>12979.534</v>
      </c>
      <c r="BZ118" s="186"/>
      <c r="CA118" s="186"/>
      <c r="CB118" s="186"/>
      <c r="CC118" s="186"/>
      <c r="CD118" s="186"/>
      <c r="CE118" s="186"/>
      <c r="CF118" s="186"/>
      <c r="CG118" s="186"/>
      <c r="CH118" s="186"/>
      <c r="CI118" s="186"/>
      <c r="CJ118" s="186"/>
      <c r="CK118" s="186"/>
      <c r="CL118" s="186"/>
      <c r="CM118" s="186"/>
      <c r="CN118" s="186"/>
      <c r="CO118" s="186"/>
      <c r="CP118" s="186"/>
      <c r="CQ118" s="186"/>
      <c r="CR118" s="186"/>
      <c r="CS118" s="186"/>
      <c r="CT118" s="186"/>
      <c r="CU118" s="186"/>
      <c r="CV118" s="186"/>
      <c r="CW118" s="186"/>
      <c r="CX118" s="186"/>
      <c r="CY118" s="186"/>
      <c r="CZ118" s="186"/>
      <c r="DA118" s="187"/>
      <c r="FK118" s="44"/>
      <c r="FL118" s="44"/>
    </row>
  </sheetData>
  <mergeCells count="427"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2026-09-07T23:58:23Z</dcterms:modified>
</cp:coreProperties>
</file>