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50" windowHeight="9000"/>
  </bookViews>
  <sheets>
    <sheet name="Декаб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<sst xmlns="http://schemas.openxmlformats.org/spreadsheetml/2006/main" count="394" uniqueCount="148">
  <si>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</si>
  <si>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</si>
  <si>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</si>
  <si>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</si>
  <si>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</si>
  <si>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</si>
  <si>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</si>
  <si>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</si>
  <si>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</si>
  <si>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</si>
  <si>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</si>
  <si>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</si>
  <si>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</si>
  <si>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</si>
  <si>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</si>
  <si>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</si>
  <si>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</si>
  <si>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</si>
  <si>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</si>
  <si>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</si>
  <si>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</si>
  <si>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</si>
  <si>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</si>
  <si>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</si>
  <si>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</si>
  <si>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</si>
  <si>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</si>
  <si>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</si>
  <si>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</si>
  <si>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</si>
  <si>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</si>
  <si>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</si>
  <si>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</si>
  <si>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</si>
  <si>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</si>
  <si>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</si>
  <si>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</si>
  <si>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</si>
  <si>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</si>
  <si>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</si>
  <si>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</si>
  <si>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</si>
  <si>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</si>
  <si>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</si>
  <si>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</si>
  <si>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</si>
  <si>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</si>
  <si>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</si>
  <si>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</si>
  <si>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</si>
  <si>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</si>
  <si>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</si>
  <si>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</si>
  <si>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</si>
  <si>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</si>
  <si>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</si>
  <si>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</si>
  <si>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</si>
  <si>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</si>
  <si>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</si>
  <si>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</si>
  <si>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</si>
  <si>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</si>
  <si>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</si>
  <si>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</si>
  <si>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</si>
  <si>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</si>
  <si>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</si>
  <si>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</si>
  <si>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</si>
  <si>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</si>
  <si>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</si>
  <si>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</si>
  <si>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</si>
  <si>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</si>
  <si>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</si>
  <si>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</si>
  <si>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</si>
  <si>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</si>
  <si>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</si>
  <si>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</si>
  <si>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</si>
  <si>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</si>
  <si>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</si>
  <si>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</si>
  <si>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</si>
  <si>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</si>
  <si>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</si>
  <si>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</si>
  <si>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</si>
  <si>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</si>
  <si>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</si>
  <si>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</si>
  <si>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</si>
  <si>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</si>
  <si>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</si>
  <si>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</si>
  <si>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</si>
  <si>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</si>
  <si>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</si>
  <si>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</si>
  <si>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</si>
  <si>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</si>
  <si>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</si>
  <si>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</si>
  <si>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</si>
  <si>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</si>
  <si>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</si>
  <si>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</si>
  <si>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</si>
  <si>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</si>
  <si>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</si>
  <si>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</si>
  <si>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</si>
  <si>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</si>
  <si>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</si>
  <si>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</si>
  <si>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</si>
  <si>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</si>
  <si>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</si>
  <si>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</si>
  <si>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</si>
  <si>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</si>
  <si>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</si>
  <si>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</si>
  <si>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</si>
  <si>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</si>
  <si>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</si>
  <si>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</si>
  <si>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</si>
  <si>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</si>
  <si>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</si>
  <si>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</si>
  <si>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</si>
  <si>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</si>
  <si>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</si>
  <si>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</si>
  <si>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</si>
  <si>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</si>
  <si>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</si>
  <si>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</si>
  <si>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</si>
  <si>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</si>
  <si>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</si>
  <si>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"Охинское дорожно-строительное управление"</t>
  </si>
  <si>
    <t>декабрь</t>
  </si>
  <si>
    <t xml:space="preserve">декабрь (факт) </t>
  </si>
  <si>
    <t>за 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</si>
</sst>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B31" zoomScale="70" zoomScaleNormal="70" workbookViewId="0">
      <selection activeCell="A81" sqref="A81:FH8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80" t="s">
        <v>1</v>
      </c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82" t="s">
        <v>123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K6" s="60"/>
      <c r="FL6" s="60"/>
    </row>
    <row r="7" spans="1:168" s="42" customFormat="1" ht="23.2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K7" s="60"/>
      <c r="FL7" s="60"/>
    </row>
    <row r="8" spans="1:168" s="8" customFormat="1" ht="12.75" x14ac:dyDescent="0.2">
      <c r="AV8" s="83" t="s">
        <v>4</v>
      </c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84" t="s">
        <v>129</v>
      </c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5" t="s">
        <v>145</v>
      </c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6" t="s">
        <v>138</v>
      </c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FK9" s="61"/>
      <c r="FL9" s="61"/>
    </row>
    <row r="10" spans="1:168" s="45" customFormat="1" ht="15.75" x14ac:dyDescent="0.25">
      <c r="C10" s="84" t="s">
        <v>5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5" t="s">
        <v>146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DC10" s="7"/>
      <c r="FK10" s="62"/>
      <c r="FL10" s="62"/>
    </row>
    <row r="12" spans="1:168" s="12" customFormat="1" ht="90" customHeight="1" x14ac:dyDescent="0.2">
      <c r="A12" s="87" t="s">
        <v>6</v>
      </c>
      <c r="B12" s="87"/>
      <c r="C12" s="87"/>
      <c r="D12" s="87"/>
      <c r="E12" s="87"/>
      <c r="F12" s="87" t="s">
        <v>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 t="s">
        <v>8</v>
      </c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 t="s">
        <v>9</v>
      </c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 t="s">
        <v>10</v>
      </c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 t="s">
        <v>11</v>
      </c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 t="s">
        <v>133</v>
      </c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 t="s">
        <v>12</v>
      </c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 t="s">
        <v>13</v>
      </c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 t="s">
        <v>14</v>
      </c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K12" s="63"/>
      <c r="FL12" s="63"/>
    </row>
    <row r="13" spans="1:168" s="13" customFormat="1" x14ac:dyDescent="0.25">
      <c r="A13" s="88">
        <v>1</v>
      </c>
      <c r="B13" s="89"/>
      <c r="C13" s="89"/>
      <c r="D13" s="89"/>
      <c r="E13" s="90"/>
      <c r="F13" s="91">
        <v>2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>
        <v>3</v>
      </c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>
        <v>4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>
        <v>5</v>
      </c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>
        <v>6</v>
      </c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>
        <v>7</v>
      </c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>
        <v>8</v>
      </c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>
        <v>9</v>
      </c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>
        <v>10</v>
      </c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K13" s="64"/>
      <c r="FL13" s="64"/>
    </row>
    <row r="14" spans="1:168" s="14" customFormat="1" ht="72" customHeight="1" x14ac:dyDescent="0.25">
      <c r="A14" s="95" t="s">
        <v>34</v>
      </c>
      <c r="B14" s="96"/>
      <c r="C14" s="96"/>
      <c r="D14" s="96"/>
      <c r="E14" s="97"/>
      <c r="F14" s="98" t="s">
        <v>79</v>
      </c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 t="s">
        <v>82</v>
      </c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100">
        <v>40.290999999999997</v>
      </c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1" t="s">
        <v>94</v>
      </c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92">
        <v>16.829000000000001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4"/>
      <c r="DA14" s="92">
        <v>15.39</v>
      </c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4"/>
      <c r="DR14" s="92">
        <f>DA14</f>
        <v>15.39</v>
      </c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4"/>
      <c r="EL14" s="92">
        <f>AZ14-DR14</f>
        <v>24.900999999999996</v>
      </c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4"/>
      <c r="FK14" s="65"/>
      <c r="FL14" s="65"/>
    </row>
    <row r="15" spans="1:168" s="14" customFormat="1" ht="78.75" customHeight="1" x14ac:dyDescent="0.25">
      <c r="A15" s="95" t="s">
        <v>36</v>
      </c>
      <c r="B15" s="96"/>
      <c r="C15" s="96"/>
      <c r="D15" s="96"/>
      <c r="E15" s="97"/>
      <c r="F15" s="98" t="s">
        <v>80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 t="s">
        <v>124</v>
      </c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00">
        <v>13.333</v>
      </c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1" t="s">
        <v>131</v>
      </c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92">
        <v>4.4020000000000001</v>
      </c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4"/>
      <c r="DA15" s="92">
        <v>4.5049999999999999</v>
      </c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4"/>
      <c r="DR15" s="92">
        <f>DA15</f>
        <v>4.5049999999999999</v>
      </c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4"/>
      <c r="EL15" s="92">
        <f>AZ15-DR15</f>
        <v>8.8279999999999994</v>
      </c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4"/>
      <c r="FK15" s="65"/>
      <c r="FL15" s="65"/>
    </row>
    <row r="16" spans="1:168" s="14" customFormat="1" ht="117" customHeight="1" x14ac:dyDescent="0.25">
      <c r="A16" s="95" t="s">
        <v>38</v>
      </c>
      <c r="B16" s="96"/>
      <c r="C16" s="96"/>
      <c r="D16" s="96"/>
      <c r="E16" s="97"/>
      <c r="F16" s="98" t="s">
        <v>81</v>
      </c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 t="s">
        <v>83</v>
      </c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100">
        <v>87.5</v>
      </c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1" t="s">
        <v>136</v>
      </c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92">
        <v>174.73400000000001</v>
      </c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4"/>
      <c r="DA16" s="92">
        <v>192.38300000000001</v>
      </c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4"/>
      <c r="DR16" s="92">
        <f>DA16</f>
        <v>192.38300000000001</v>
      </c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104" t="s">
        <v>87</v>
      </c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6"/>
      <c r="FK16" s="65"/>
      <c r="FL16" s="65"/>
    </row>
    <row r="17" spans="1:168" s="14" customFormat="1" ht="7.5" hidden="1" customHeight="1" x14ac:dyDescent="0.25">
      <c r="A17" s="95"/>
      <c r="B17" s="96"/>
      <c r="C17" s="96"/>
      <c r="D17" s="96"/>
      <c r="E17" s="9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82" t="s">
        <v>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K21" s="67"/>
      <c r="FL21" s="67"/>
    </row>
    <row r="22" spans="1:168" s="45" customFormat="1" ht="15.75" x14ac:dyDescent="0.25">
      <c r="AV22" s="103" t="s">
        <v>118</v>
      </c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83" t="s">
        <v>4</v>
      </c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84" t="s">
        <v>130</v>
      </c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5" t="s">
        <v>145</v>
      </c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6" t="s">
        <v>138</v>
      </c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FK24" s="61"/>
      <c r="FL24" s="61"/>
    </row>
    <row r="25" spans="1:168" s="45" customFormat="1" ht="15.75" x14ac:dyDescent="0.25">
      <c r="C25" s="84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 t="s">
        <v>146</v>
      </c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DC25" s="7"/>
      <c r="FK25" s="62"/>
      <c r="FL25" s="62"/>
    </row>
    <row r="27" spans="1:168" s="12" customFormat="1" ht="61.5" customHeight="1" x14ac:dyDescent="0.2">
      <c r="A27" s="87" t="s">
        <v>6</v>
      </c>
      <c r="B27" s="87"/>
      <c r="C27" s="87"/>
      <c r="D27" s="87"/>
      <c r="E27" s="87"/>
      <c r="F27" s="87" t="s">
        <v>16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 t="s">
        <v>8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 t="s">
        <v>17</v>
      </c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 t="s">
        <v>18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 t="s">
        <v>19</v>
      </c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 t="s">
        <v>20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 t="s">
        <v>21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 t="s">
        <v>22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 t="s">
        <v>23</v>
      </c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K27" s="63"/>
      <c r="FL27" s="63"/>
    </row>
    <row r="28" spans="1:168" s="13" customFormat="1" x14ac:dyDescent="0.25">
      <c r="A28" s="88">
        <v>1</v>
      </c>
      <c r="B28" s="89"/>
      <c r="C28" s="89"/>
      <c r="D28" s="89"/>
      <c r="E28" s="90"/>
      <c r="F28" s="91">
        <v>2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>
        <v>3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>
        <v>4</v>
      </c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>
        <v>5</v>
      </c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>
        <v>6</v>
      </c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>
        <v>7</v>
      </c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>
        <v>8</v>
      </c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>
        <v>9</v>
      </c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>
        <v>10</v>
      </c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K28" s="64"/>
      <c r="FL28" s="64"/>
    </row>
    <row r="29" spans="1:168" s="14" customFormat="1" ht="68.25" customHeight="1" x14ac:dyDescent="0.25">
      <c r="A29" s="95" t="s">
        <v>34</v>
      </c>
      <c r="B29" s="96"/>
      <c r="C29" s="96"/>
      <c r="D29" s="96"/>
      <c r="E29" s="97"/>
      <c r="F29" s="98" t="s">
        <v>79</v>
      </c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 t="s">
        <v>82</v>
      </c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100">
        <f>AZ14</f>
        <v>40.290999999999997</v>
      </c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1" t="s">
        <v>132</v>
      </c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8">
        <f>CJ14</f>
        <v>16.829000000000001</v>
      </c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>
        <f>DA14</f>
        <v>15.39</v>
      </c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>
        <f>CY29</f>
        <v>15.39</v>
      </c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>
        <f>AZ29-DT29</f>
        <v>24.900999999999996</v>
      </c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54"/>
      <c r="FK29" s="65"/>
      <c r="FL29" s="65"/>
    </row>
    <row r="30" spans="1:168" s="14" customFormat="1" ht="66" customHeight="1" x14ac:dyDescent="0.25">
      <c r="A30" s="95" t="s">
        <v>36</v>
      </c>
      <c r="B30" s="96"/>
      <c r="C30" s="96"/>
      <c r="D30" s="96"/>
      <c r="E30" s="97"/>
      <c r="F30" s="98" t="s">
        <v>80</v>
      </c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 t="s">
        <v>124</v>
      </c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100">
        <f>AZ15</f>
        <v>13.333</v>
      </c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1" t="s">
        <v>131</v>
      </c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8">
        <f>CJ15</f>
        <v>4.4020000000000001</v>
      </c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>
        <f>DA15</f>
        <v>4.5049999999999999</v>
      </c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>
        <f>CY30</f>
        <v>4.5049999999999999</v>
      </c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>
        <f>AZ30-DT30</f>
        <v>8.8279999999999994</v>
      </c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K30" s="65"/>
      <c r="FL30" s="65"/>
    </row>
    <row r="31" spans="1:168" s="14" customFormat="1" ht="117.75" customHeight="1" x14ac:dyDescent="0.25">
      <c r="A31" s="95" t="s">
        <v>38</v>
      </c>
      <c r="B31" s="96"/>
      <c r="C31" s="96"/>
      <c r="D31" s="96"/>
      <c r="E31" s="97"/>
      <c r="F31" s="98" t="s">
        <v>81</v>
      </c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 t="s">
        <v>83</v>
      </c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108">
        <f>AZ16</f>
        <v>87.5</v>
      </c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1" t="s">
        <v>137</v>
      </c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8">
        <f>CJ16</f>
        <v>174.73400000000001</v>
      </c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>
        <f>DA16</f>
        <v>192.38300000000001</v>
      </c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>
        <f>CY31</f>
        <v>192.38300000000001</v>
      </c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12" t="str">
        <f>EL16</f>
        <v>нет свободной мощности</v>
      </c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13" t="s">
        <v>25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4"/>
      <c r="FK35" s="67"/>
      <c r="FL35" s="67"/>
    </row>
    <row r="36" spans="1:168" s="45" customFormat="1" ht="15.75" x14ac:dyDescent="0.25">
      <c r="AD36" s="103" t="s">
        <v>125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109" t="s">
        <v>4</v>
      </c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84" t="s">
        <v>128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5" t="s">
        <v>145</v>
      </c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110" t="s">
        <v>138</v>
      </c>
      <c r="DB38" s="110"/>
      <c r="DC38" s="110"/>
      <c r="DD38" s="110"/>
      <c r="DE38" s="110"/>
      <c r="DF38" s="110"/>
      <c r="DG38" s="110"/>
      <c r="DH38" s="110"/>
      <c r="DI38" s="111"/>
      <c r="DJ38" s="111"/>
      <c r="DK38" s="111"/>
      <c r="DL38" s="111"/>
      <c r="DM38" s="111"/>
      <c r="DN38" s="111"/>
      <c r="DO38" s="111"/>
      <c r="DP38" s="111"/>
      <c r="DQ38" s="111"/>
      <c r="FK38" s="61"/>
      <c r="FL38" s="61"/>
    </row>
    <row r="39" spans="1:168" s="45" customFormat="1" ht="15.75" x14ac:dyDescent="0.25">
      <c r="C39" s="84" t="s">
        <v>5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5" t="s">
        <v>146</v>
      </c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118" t="s">
        <v>26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20"/>
      <c r="L41" s="118" t="s">
        <v>27</v>
      </c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87" t="s">
        <v>28</v>
      </c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68" ht="13.5" customHeight="1" x14ac:dyDescent="0.25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7"/>
      <c r="L42" s="115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7"/>
      <c r="AD42" s="115">
        <v>1</v>
      </c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>
        <v>2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7"/>
      <c r="CR42" s="115">
        <v>3</v>
      </c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7"/>
      <c r="DY42" s="87" t="s">
        <v>29</v>
      </c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68" ht="13.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7"/>
      <c r="L43" s="115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115" t="s">
        <v>30</v>
      </c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7"/>
      <c r="BK43" s="115" t="s">
        <v>31</v>
      </c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7"/>
      <c r="CR43" s="115" t="s">
        <v>32</v>
      </c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7"/>
      <c r="DY43" s="87" t="s">
        <v>29</v>
      </c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</row>
    <row r="44" spans="1:168" ht="44.25" customHeight="1" x14ac:dyDescent="0.25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20"/>
      <c r="L44" s="118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20"/>
      <c r="AD44" s="121" t="s">
        <v>33</v>
      </c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 t="s">
        <v>140</v>
      </c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 t="s">
        <v>33</v>
      </c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 t="s">
        <v>140</v>
      </c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 t="s">
        <v>33</v>
      </c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 t="s">
        <v>140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 t="s">
        <v>33</v>
      </c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 t="s">
        <v>140</v>
      </c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</row>
    <row r="45" spans="1:168" s="17" customFormat="1" x14ac:dyDescent="0.25">
      <c r="A45" s="95" t="s">
        <v>34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122" t="s">
        <v>35</v>
      </c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K45" s="69"/>
      <c r="FL45" s="69"/>
    </row>
    <row r="46" spans="1:168" s="17" customFormat="1" x14ac:dyDescent="0.25">
      <c r="A46" s="95" t="s">
        <v>36</v>
      </c>
      <c r="B46" s="96"/>
      <c r="C46" s="96"/>
      <c r="D46" s="96"/>
      <c r="E46" s="96"/>
      <c r="F46" s="96"/>
      <c r="G46" s="96"/>
      <c r="H46" s="96"/>
      <c r="I46" s="96"/>
      <c r="J46" s="96"/>
      <c r="K46" s="97"/>
      <c r="L46" s="122" t="s">
        <v>37</v>
      </c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K46" s="69"/>
      <c r="FL46" s="69"/>
    </row>
    <row r="47" spans="1:168" s="17" customFormat="1" x14ac:dyDescent="0.25">
      <c r="A47" s="95" t="s">
        <v>38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  <c r="L47" s="122" t="s">
        <v>39</v>
      </c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K47" s="69"/>
      <c r="FL47" s="69"/>
    </row>
    <row r="48" spans="1:168" s="17" customFormat="1" x14ac:dyDescent="0.25">
      <c r="A48" s="95" t="s">
        <v>29</v>
      </c>
      <c r="B48" s="96"/>
      <c r="C48" s="96"/>
      <c r="D48" s="96"/>
      <c r="E48" s="96"/>
      <c r="F48" s="96"/>
      <c r="G48" s="96"/>
      <c r="H48" s="96"/>
      <c r="I48" s="96"/>
      <c r="J48" s="96"/>
      <c r="K48" s="97"/>
      <c r="L48" s="122" t="s">
        <v>29</v>
      </c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13" t="s">
        <v>102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K52" s="67"/>
      <c r="FL52" s="67"/>
    </row>
    <row r="53" spans="1:168" s="8" customFormat="1" ht="15.75" x14ac:dyDescent="0.25">
      <c r="AV53" s="83" t="s">
        <v>4</v>
      </c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84" t="s">
        <v>96</v>
      </c>
      <c r="BH54" s="84"/>
      <c r="BI54" s="84"/>
      <c r="BJ54" s="84"/>
      <c r="BK54" s="84"/>
      <c r="BL54" s="84"/>
      <c r="BM54" s="84"/>
      <c r="BN54" s="84"/>
      <c r="BO54" s="84"/>
      <c r="BP54" s="84"/>
      <c r="BQ54" s="85" t="s">
        <v>145</v>
      </c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4" t="s">
        <v>138</v>
      </c>
      <c r="CJ54" s="84"/>
      <c r="CK54" s="84"/>
      <c r="CL54" s="84"/>
      <c r="CM54" s="84"/>
      <c r="CN54" s="84"/>
      <c r="CO54" s="84"/>
      <c r="CP54" s="84"/>
      <c r="CQ54" s="111"/>
      <c r="CR54" s="111"/>
      <c r="CS54" s="111"/>
      <c r="CT54" s="111"/>
      <c r="CU54" s="111"/>
      <c r="CV54" s="111"/>
      <c r="CW54" s="111"/>
      <c r="CX54" s="111"/>
      <c r="DC54" s="10"/>
      <c r="FK54" s="61"/>
      <c r="FL54" s="61"/>
    </row>
    <row r="55" spans="1:168" s="45" customFormat="1" ht="15.75" x14ac:dyDescent="0.25">
      <c r="D55" s="123" t="s">
        <v>5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53"/>
      <c r="R55" s="103" t="s">
        <v>146</v>
      </c>
      <c r="S55" s="103"/>
      <c r="T55" s="103"/>
      <c r="U55" s="103"/>
      <c r="V55" s="103"/>
      <c r="W55" s="103"/>
      <c r="X55" s="103"/>
      <c r="Y55" s="103"/>
      <c r="Z55" s="43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I55" s="7"/>
      <c r="FK55" s="62"/>
      <c r="FL55" s="62"/>
    </row>
    <row r="57" spans="1:168" ht="66" customHeight="1" x14ac:dyDescent="0.25">
      <c r="A57" s="87" t="s">
        <v>41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 t="s">
        <v>42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 t="s">
        <v>43</v>
      </c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 t="s">
        <v>44</v>
      </c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 t="s">
        <v>45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 t="s">
        <v>46</v>
      </c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</row>
    <row r="58" spans="1:168" s="19" customFormat="1" x14ac:dyDescent="0.25">
      <c r="A58" s="133">
        <v>1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>
        <v>2</v>
      </c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>
        <v>3</v>
      </c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>
        <v>4</v>
      </c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>
        <v>5</v>
      </c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>
        <v>6</v>
      </c>
      <c r="EB58" s="133"/>
      <c r="EC58" s="133"/>
      <c r="ED58" s="133"/>
      <c r="EE58" s="133"/>
      <c r="EF58" s="133"/>
      <c r="EG58" s="133"/>
      <c r="EH58" s="133"/>
      <c r="EI58" s="133"/>
      <c r="EJ58" s="133"/>
      <c r="EK58" s="133"/>
      <c r="EL58" s="133"/>
      <c r="EM58" s="133"/>
      <c r="EN58" s="133"/>
      <c r="EO58" s="133"/>
      <c r="EP58" s="133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K58" s="70"/>
      <c r="FL58" s="70"/>
    </row>
    <row r="59" spans="1:168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38" t="s">
        <v>95</v>
      </c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40"/>
      <c r="AS59" s="130" t="s">
        <v>88</v>
      </c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2"/>
      <c r="BQ59" s="108">
        <v>10.855</v>
      </c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50"/>
      <c r="CU59" s="50"/>
      <c r="CV59" s="92">
        <v>10.538930000000001</v>
      </c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4"/>
      <c r="EA59" s="124">
        <f>EL14</f>
        <v>24.900999999999996</v>
      </c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6"/>
      <c r="FK59" s="70"/>
      <c r="FL59" s="70"/>
    </row>
    <row r="60" spans="1:168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41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3"/>
      <c r="AS60" s="130" t="s">
        <v>89</v>
      </c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2"/>
      <c r="BQ60" s="108">
        <v>3.14046</v>
      </c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92">
        <v>2.6264699999999999</v>
      </c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4"/>
      <c r="EA60" s="127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9"/>
      <c r="FK60" s="70"/>
      <c r="FL60" s="70"/>
    </row>
    <row r="61" spans="1:168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41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3"/>
      <c r="AS61" s="130" t="s">
        <v>90</v>
      </c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2"/>
      <c r="BQ61" s="108">
        <v>2.4E-2</v>
      </c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92">
        <v>1.8072999999999999E-2</v>
      </c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4"/>
      <c r="EA61" s="127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  <c r="FK61" s="70"/>
      <c r="FL61" s="70"/>
    </row>
    <row r="62" spans="1:168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41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3"/>
      <c r="AS62" s="130" t="s">
        <v>119</v>
      </c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2"/>
      <c r="BQ62" s="108">
        <v>8.2598000000000005E-2</v>
      </c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92">
        <v>9.0801999999999994E-2</v>
      </c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4"/>
      <c r="EA62" s="127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  <c r="FB62" s="128"/>
      <c r="FC62" s="128"/>
      <c r="FD62" s="128"/>
      <c r="FE62" s="129"/>
      <c r="FK62" s="70"/>
      <c r="FL62" s="70"/>
    </row>
    <row r="63" spans="1:168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41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3"/>
      <c r="AS63" s="130" t="s">
        <v>144</v>
      </c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2"/>
      <c r="BQ63" s="108">
        <v>0.05</v>
      </c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92">
        <v>0.05</v>
      </c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4"/>
      <c r="EA63" s="127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9"/>
      <c r="FK63" s="70"/>
      <c r="FL63" s="70"/>
    </row>
    <row r="64" spans="1:168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41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3"/>
      <c r="AS64" s="134" t="s">
        <v>94</v>
      </c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6"/>
      <c r="BQ64" s="137">
        <v>2.6766450000000002</v>
      </c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37"/>
      <c r="CF64" s="137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92">
        <v>2.06595</v>
      </c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93"/>
      <c r="DU64" s="93"/>
      <c r="DV64" s="93"/>
      <c r="DW64" s="93"/>
      <c r="DX64" s="93"/>
      <c r="DY64" s="93"/>
      <c r="DZ64" s="94"/>
      <c r="EA64" s="127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9"/>
      <c r="FK64" s="70"/>
      <c r="FL64" s="70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01" t="s">
        <v>89</v>
      </c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8">
        <v>1.48421</v>
      </c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92">
        <v>1.2075199999999999</v>
      </c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4"/>
      <c r="EA65" s="108">
        <f>EM30</f>
        <v>8.8279999999999994</v>
      </c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K65" s="71"/>
      <c r="FL65" s="71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01" t="s">
        <v>97</v>
      </c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8">
        <v>0</v>
      </c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92">
        <v>0</v>
      </c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93"/>
      <c r="DV66" s="93"/>
      <c r="DW66" s="93"/>
      <c r="DX66" s="93"/>
      <c r="DY66" s="93"/>
      <c r="DZ66" s="94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K66" s="71"/>
      <c r="FL66" s="71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K67" s="71"/>
      <c r="FL67" s="71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01" t="s">
        <v>94</v>
      </c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8">
        <v>2.9176839999999999</v>
      </c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92">
        <v>3.2975029999999999</v>
      </c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4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K68" s="71"/>
      <c r="FL68" s="71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41" t="s">
        <v>103</v>
      </c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3"/>
      <c r="AS69" s="147" t="s">
        <v>100</v>
      </c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9"/>
      <c r="BQ69" s="150">
        <v>142.4</v>
      </c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92">
        <v>163.164772</v>
      </c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4"/>
      <c r="EA69" s="155" t="str">
        <f>EM31</f>
        <v>нет свободной мощности</v>
      </c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7"/>
      <c r="FK69" s="70"/>
      <c r="FL69" s="70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41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3"/>
      <c r="AS70" s="130" t="s">
        <v>121</v>
      </c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2"/>
      <c r="BQ70" s="108">
        <v>24.309218999999999</v>
      </c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92">
        <v>26.056847000000001</v>
      </c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4"/>
      <c r="EA70" s="155"/>
      <c r="EB70" s="156"/>
      <c r="EC70" s="156"/>
      <c r="ED70" s="156"/>
      <c r="EE70" s="156"/>
      <c r="EF70" s="156"/>
      <c r="EG70" s="156"/>
      <c r="EH70" s="156"/>
      <c r="EI70" s="156"/>
      <c r="EJ70" s="156"/>
      <c r="EK70" s="156"/>
      <c r="EL70" s="156"/>
      <c r="EM70" s="156"/>
      <c r="EN70" s="156"/>
      <c r="EO70" s="156"/>
      <c r="EP70" s="156"/>
      <c r="EQ70" s="156"/>
      <c r="ER70" s="156"/>
      <c r="ES70" s="156"/>
      <c r="ET70" s="156"/>
      <c r="EU70" s="156"/>
      <c r="EV70" s="156"/>
      <c r="EW70" s="156"/>
      <c r="EX70" s="156"/>
      <c r="EY70" s="156"/>
      <c r="EZ70" s="156"/>
      <c r="FA70" s="156"/>
      <c r="FB70" s="156"/>
      <c r="FC70" s="156"/>
      <c r="FD70" s="156"/>
      <c r="FE70" s="157"/>
      <c r="FK70" s="70"/>
      <c r="FL70" s="70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41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3"/>
      <c r="AS71" s="130" t="s">
        <v>101</v>
      </c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2"/>
      <c r="BQ71" s="108">
        <v>1.55</v>
      </c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>
        <v>1.5203469999999999</v>
      </c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55"/>
      <c r="EB71" s="156"/>
      <c r="EC71" s="156"/>
      <c r="ED71" s="156"/>
      <c r="EE71" s="156"/>
      <c r="EF71" s="156"/>
      <c r="EG71" s="156"/>
      <c r="EH71" s="156"/>
      <c r="EI71" s="156"/>
      <c r="EJ71" s="156"/>
      <c r="EK71" s="156"/>
      <c r="EL71" s="156"/>
      <c r="EM71" s="156"/>
      <c r="EN71" s="156"/>
      <c r="EO71" s="156"/>
      <c r="EP71" s="156"/>
      <c r="EQ71" s="156"/>
      <c r="ER71" s="156"/>
      <c r="ES71" s="156"/>
      <c r="ET71" s="156"/>
      <c r="EU71" s="156"/>
      <c r="EV71" s="156"/>
      <c r="EW71" s="156"/>
      <c r="EX71" s="156"/>
      <c r="EY71" s="156"/>
      <c r="EZ71" s="156"/>
      <c r="FA71" s="156"/>
      <c r="FB71" s="156"/>
      <c r="FC71" s="156"/>
      <c r="FD71" s="156"/>
      <c r="FE71" s="157"/>
      <c r="FK71" s="70"/>
      <c r="FL71" s="70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41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3"/>
      <c r="AS72" s="130" t="s">
        <v>122</v>
      </c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2"/>
      <c r="BQ72" s="108">
        <v>6.2859999999999996</v>
      </c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92">
        <v>1.49884</v>
      </c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4"/>
      <c r="EA72" s="155"/>
      <c r="EB72" s="156"/>
      <c r="EC72" s="156"/>
      <c r="ED72" s="156"/>
      <c r="EE72" s="156"/>
      <c r="EF72" s="156"/>
      <c r="EG72" s="156"/>
      <c r="EH72" s="156"/>
      <c r="EI72" s="156"/>
      <c r="EJ72" s="156"/>
      <c r="EK72" s="156"/>
      <c r="EL72" s="156"/>
      <c r="EM72" s="156"/>
      <c r="EN72" s="156"/>
      <c r="EO72" s="156"/>
      <c r="EP72" s="156"/>
      <c r="EQ72" s="156"/>
      <c r="ER72" s="156"/>
      <c r="ES72" s="156"/>
      <c r="ET72" s="156"/>
      <c r="EU72" s="156"/>
      <c r="EV72" s="156"/>
      <c r="EW72" s="156"/>
      <c r="EX72" s="156"/>
      <c r="EY72" s="156"/>
      <c r="EZ72" s="156"/>
      <c r="FA72" s="156"/>
      <c r="FB72" s="156"/>
      <c r="FC72" s="156"/>
      <c r="FD72" s="156"/>
      <c r="FE72" s="157"/>
      <c r="FK72" s="70"/>
      <c r="FL72" s="70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41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3"/>
      <c r="AS73" s="130" t="s">
        <v>139</v>
      </c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2"/>
      <c r="BQ73" s="108">
        <v>1.4999999999999999E-2</v>
      </c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92">
        <v>1.0671999999999999E-2</v>
      </c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4"/>
      <c r="EA73" s="155"/>
      <c r="EB73" s="156"/>
      <c r="EC73" s="156"/>
      <c r="ED73" s="156"/>
      <c r="EE73" s="156"/>
      <c r="EF73" s="156"/>
      <c r="EG73" s="156"/>
      <c r="EH73" s="156"/>
      <c r="EI73" s="156"/>
      <c r="EJ73" s="156"/>
      <c r="EK73" s="156"/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6"/>
      <c r="EW73" s="156"/>
      <c r="EX73" s="156"/>
      <c r="EY73" s="156"/>
      <c r="EZ73" s="156"/>
      <c r="FA73" s="156"/>
      <c r="FB73" s="156"/>
      <c r="FC73" s="156"/>
      <c r="FD73" s="156"/>
      <c r="FE73" s="157"/>
      <c r="FK73" s="70"/>
      <c r="FL73" s="70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44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6"/>
      <c r="AS74" s="130" t="s">
        <v>94</v>
      </c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2"/>
      <c r="BQ74" s="108">
        <v>0.17354</v>
      </c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92">
        <v>0.13147700000000001</v>
      </c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4"/>
      <c r="EA74" s="155"/>
      <c r="EB74" s="156"/>
      <c r="EC74" s="156"/>
      <c r="ED74" s="156"/>
      <c r="EE74" s="156"/>
      <c r="EF74" s="156"/>
      <c r="EG74" s="156"/>
      <c r="EH74" s="156"/>
      <c r="EI74" s="156"/>
      <c r="EJ74" s="156"/>
      <c r="EK74" s="156"/>
      <c r="EL74" s="156"/>
      <c r="EM74" s="156"/>
      <c r="EN74" s="156"/>
      <c r="EO74" s="156"/>
      <c r="EP74" s="156"/>
      <c r="EQ74" s="156"/>
      <c r="ER74" s="156"/>
      <c r="ES74" s="156"/>
      <c r="ET74" s="156"/>
      <c r="EU74" s="156"/>
      <c r="EV74" s="156"/>
      <c r="EW74" s="156"/>
      <c r="EX74" s="156"/>
      <c r="EY74" s="156"/>
      <c r="EZ74" s="156"/>
      <c r="FA74" s="156"/>
      <c r="FB74" s="156"/>
      <c r="FC74" s="156"/>
      <c r="FD74" s="156"/>
      <c r="FE74" s="157"/>
      <c r="FK74" s="70"/>
      <c r="FL74" s="70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38" t="s">
        <v>99</v>
      </c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40"/>
      <c r="AS75" s="130" t="s">
        <v>100</v>
      </c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2"/>
      <c r="BQ75" s="108">
        <v>136.489486</v>
      </c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92">
        <v>147.85314500000001</v>
      </c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4"/>
      <c r="EA75" s="155"/>
      <c r="EB75" s="156"/>
      <c r="EC75" s="156"/>
      <c r="ED75" s="156"/>
      <c r="EE75" s="156"/>
      <c r="EF75" s="156"/>
      <c r="EG75" s="156"/>
      <c r="EH75" s="156"/>
      <c r="EI75" s="156"/>
      <c r="EJ75" s="156"/>
      <c r="EK75" s="156"/>
      <c r="EL75" s="156"/>
      <c r="EM75" s="156"/>
      <c r="EN75" s="156"/>
      <c r="EO75" s="156"/>
      <c r="EP75" s="156"/>
      <c r="EQ75" s="156"/>
      <c r="ER75" s="156"/>
      <c r="ES75" s="156"/>
      <c r="ET75" s="156"/>
      <c r="EU75" s="156"/>
      <c r="EV75" s="156"/>
      <c r="EW75" s="156"/>
      <c r="EX75" s="156"/>
      <c r="EY75" s="156"/>
      <c r="EZ75" s="156"/>
      <c r="FA75" s="156"/>
      <c r="FB75" s="156"/>
      <c r="FC75" s="156"/>
      <c r="FD75" s="156"/>
      <c r="FE75" s="157"/>
      <c r="FK75" s="70"/>
      <c r="FL75" s="70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44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6"/>
      <c r="AS76" s="130" t="s">
        <v>121</v>
      </c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2"/>
      <c r="BQ76" s="108">
        <v>30.1342</v>
      </c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92">
        <v>25.486999999999998</v>
      </c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4"/>
      <c r="EA76" s="158"/>
      <c r="EB76" s="159"/>
      <c r="EC76" s="159"/>
      <c r="ED76" s="159"/>
      <c r="EE76" s="159"/>
      <c r="EF76" s="159"/>
      <c r="EG76" s="159"/>
      <c r="EH76" s="159"/>
      <c r="EI76" s="159"/>
      <c r="EJ76" s="159"/>
      <c r="EK76" s="159"/>
      <c r="EL76" s="159"/>
      <c r="EM76" s="159"/>
      <c r="EN76" s="159"/>
      <c r="EO76" s="159"/>
      <c r="EP76" s="159"/>
      <c r="EQ76" s="159"/>
      <c r="ER76" s="159"/>
      <c r="ES76" s="159"/>
      <c r="ET76" s="159"/>
      <c r="EU76" s="159"/>
      <c r="EV76" s="159"/>
      <c r="EW76" s="159"/>
      <c r="EX76" s="159"/>
      <c r="EY76" s="159"/>
      <c r="EZ76" s="159"/>
      <c r="FA76" s="159"/>
      <c r="FB76" s="159"/>
      <c r="FC76" s="159"/>
      <c r="FD76" s="159"/>
      <c r="FE76" s="160"/>
      <c r="FK76" s="70"/>
      <c r="FL76" s="70"/>
    </row>
    <row r="77" spans="1:169" s="17" customFormat="1" x14ac:dyDescent="0.25">
      <c r="A77" s="20"/>
      <c r="B77" s="151" t="s">
        <v>47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2"/>
      <c r="W77" s="21"/>
      <c r="X77" s="153" t="s">
        <v>104</v>
      </c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4"/>
      <c r="AS77" s="22"/>
      <c r="AT77" s="153" t="s">
        <v>104</v>
      </c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4"/>
      <c r="BQ77" s="108">
        <f>SUM(BQ59:CU76)</f>
        <v>362.58804200000003</v>
      </c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>
        <f>SUM(CV59:DZ76)</f>
        <v>385.61834800000003</v>
      </c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0" t="s">
        <v>104</v>
      </c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13" t="s">
        <v>49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61" t="s">
        <v>50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 t="s">
        <v>141</v>
      </c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 t="s">
        <v>142</v>
      </c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 t="s">
        <v>143</v>
      </c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 t="s">
        <v>51</v>
      </c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 t="s">
        <v>52</v>
      </c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 t="s">
        <v>53</v>
      </c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 t="s">
        <v>54</v>
      </c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K83" s="72"/>
      <c r="FL83" s="72"/>
    </row>
    <row r="84" spans="1:168" s="23" customFormat="1" ht="12" customHeigh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2"/>
      <c r="DA84" s="162"/>
      <c r="DB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62"/>
      <c r="DQ84" s="162"/>
      <c r="DR84" s="162"/>
      <c r="DS84" s="162"/>
      <c r="DT84" s="162"/>
      <c r="DU84" s="162"/>
      <c r="DV84" s="162"/>
      <c r="DW84" s="162"/>
      <c r="DX84" s="162"/>
      <c r="DY84" s="163" t="s">
        <v>55</v>
      </c>
      <c r="DZ84" s="164"/>
      <c r="EA84" s="164"/>
      <c r="EB84" s="164"/>
      <c r="EC84" s="164"/>
      <c r="ED84" s="164"/>
      <c r="EE84" s="164"/>
      <c r="EF84" s="164"/>
      <c r="EG84" s="164"/>
      <c r="EH84" s="164"/>
      <c r="EI84" s="164"/>
      <c r="EJ84" s="165"/>
      <c r="EK84" s="163" t="s">
        <v>56</v>
      </c>
      <c r="EL84" s="164"/>
      <c r="EM84" s="164"/>
      <c r="EN84" s="164"/>
      <c r="EO84" s="164"/>
      <c r="EP84" s="164"/>
      <c r="EQ84" s="164"/>
      <c r="ER84" s="164"/>
      <c r="ES84" s="164"/>
      <c r="ET84" s="164"/>
      <c r="EU84" s="164"/>
      <c r="EV84" s="165"/>
      <c r="EW84" s="163" t="s">
        <v>57</v>
      </c>
      <c r="EX84" s="164"/>
      <c r="EY84" s="164"/>
      <c r="EZ84" s="164"/>
      <c r="FA84" s="164"/>
      <c r="FB84" s="164"/>
      <c r="FC84" s="164"/>
      <c r="FD84" s="164"/>
      <c r="FE84" s="164"/>
      <c r="FF84" s="164"/>
      <c r="FG84" s="164"/>
      <c r="FH84" s="165"/>
      <c r="FK84" s="72"/>
      <c r="FL84" s="72"/>
    </row>
    <row r="85" spans="1:168" s="24" customFormat="1" ht="12.75" x14ac:dyDescent="0.25">
      <c r="A85" s="166">
        <v>1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>
        <v>2</v>
      </c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>
        <v>3</v>
      </c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>
        <v>4</v>
      </c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166"/>
      <c r="BP85" s="166"/>
      <c r="BQ85" s="166"/>
      <c r="BR85" s="166"/>
      <c r="BS85" s="166"/>
      <c r="BT85" s="166">
        <v>5</v>
      </c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>
        <v>6</v>
      </c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6"/>
      <c r="CW85" s="166"/>
      <c r="CX85" s="166"/>
      <c r="CY85" s="166"/>
      <c r="CZ85" s="166">
        <v>7</v>
      </c>
      <c r="DA85" s="166"/>
      <c r="DB85" s="166"/>
      <c r="DC85" s="166"/>
      <c r="DD85" s="166"/>
      <c r="DE85" s="166"/>
      <c r="DF85" s="166"/>
      <c r="DG85" s="166"/>
      <c r="DH85" s="166"/>
      <c r="DI85" s="166"/>
      <c r="DJ85" s="166"/>
      <c r="DK85" s="166"/>
      <c r="DL85" s="166"/>
      <c r="DM85" s="166"/>
      <c r="DN85" s="166"/>
      <c r="DO85" s="166"/>
      <c r="DP85" s="166"/>
      <c r="DQ85" s="166"/>
      <c r="DR85" s="166"/>
      <c r="DS85" s="166"/>
      <c r="DT85" s="166"/>
      <c r="DU85" s="166"/>
      <c r="DV85" s="166"/>
      <c r="DW85" s="166"/>
      <c r="DX85" s="166"/>
      <c r="DY85" s="169">
        <v>8</v>
      </c>
      <c r="DZ85" s="170"/>
      <c r="EA85" s="170"/>
      <c r="EB85" s="170"/>
      <c r="EC85" s="170"/>
      <c r="ED85" s="170"/>
      <c r="EE85" s="170"/>
      <c r="EF85" s="170"/>
      <c r="EG85" s="170"/>
      <c r="EH85" s="170"/>
      <c r="EI85" s="170"/>
      <c r="EJ85" s="171"/>
      <c r="EK85" s="169">
        <v>9</v>
      </c>
      <c r="EL85" s="170"/>
      <c r="EM85" s="170"/>
      <c r="EN85" s="170"/>
      <c r="EO85" s="170"/>
      <c r="EP85" s="170"/>
      <c r="EQ85" s="170"/>
      <c r="ER85" s="170"/>
      <c r="ES85" s="170"/>
      <c r="ET85" s="170"/>
      <c r="EU85" s="170"/>
      <c r="EV85" s="171"/>
      <c r="EW85" s="169">
        <v>10</v>
      </c>
      <c r="EX85" s="170"/>
      <c r="EY85" s="170"/>
      <c r="EZ85" s="170"/>
      <c r="FA85" s="170"/>
      <c r="FB85" s="170"/>
      <c r="FC85" s="170"/>
      <c r="FD85" s="170"/>
      <c r="FE85" s="170"/>
      <c r="FF85" s="170"/>
      <c r="FG85" s="170"/>
      <c r="FH85" s="171"/>
      <c r="FK85" s="73"/>
      <c r="FL85" s="73"/>
    </row>
    <row r="86" spans="1:168" s="23" customFormat="1" ht="27" customHeight="1" x14ac:dyDescent="0.2">
      <c r="A86" s="172" t="s">
        <v>106</v>
      </c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4"/>
      <c r="R86" s="178" t="s">
        <v>84</v>
      </c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68">
        <v>80</v>
      </c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  <c r="BB86" s="168"/>
      <c r="BC86" s="168">
        <v>25</v>
      </c>
      <c r="BD86" s="168"/>
      <c r="BE86" s="168"/>
      <c r="BF86" s="168"/>
      <c r="BG86" s="168"/>
      <c r="BH86" s="168"/>
      <c r="BI86" s="168"/>
      <c r="BJ86" s="168"/>
      <c r="BK86" s="168"/>
      <c r="BL86" s="168"/>
      <c r="BM86" s="168"/>
      <c r="BN86" s="168"/>
      <c r="BO86" s="168"/>
      <c r="BP86" s="168"/>
      <c r="BQ86" s="168"/>
      <c r="BR86" s="168"/>
      <c r="BS86" s="168"/>
      <c r="BT86" s="168"/>
      <c r="BU86" s="168"/>
      <c r="BV86" s="168"/>
      <c r="BW86" s="168"/>
      <c r="BX86" s="168"/>
      <c r="BY86" s="168"/>
      <c r="BZ86" s="168"/>
      <c r="CA86" s="168"/>
      <c r="CB86" s="168"/>
      <c r="CC86" s="168"/>
      <c r="CD86" s="168"/>
      <c r="CE86" s="168"/>
      <c r="CF86" s="168"/>
      <c r="CG86" s="168"/>
      <c r="CH86" s="168"/>
      <c r="CI86" s="168"/>
      <c r="CJ86" s="168"/>
      <c r="CK86" s="168">
        <f t="shared" ref="CK86:CK93" si="0">AL86-BC86</f>
        <v>55</v>
      </c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68"/>
      <c r="CW86" s="168"/>
      <c r="CX86" s="168"/>
      <c r="CY86" s="168"/>
      <c r="CZ86" s="168"/>
      <c r="DA86" s="168"/>
      <c r="DB86" s="168"/>
      <c r="DC86" s="168"/>
      <c r="DD86" s="168"/>
      <c r="DE86" s="168"/>
      <c r="DF86" s="168"/>
      <c r="DG86" s="168"/>
      <c r="DH86" s="168"/>
      <c r="DI86" s="168"/>
      <c r="DJ86" s="168"/>
      <c r="DK86" s="168"/>
      <c r="DL86" s="168"/>
      <c r="DM86" s="168"/>
      <c r="DN86" s="168"/>
      <c r="DO86" s="168"/>
      <c r="DP86" s="168"/>
      <c r="DQ86" s="168"/>
      <c r="DR86" s="168"/>
      <c r="DS86" s="168"/>
      <c r="DT86" s="168"/>
      <c r="DU86" s="168"/>
      <c r="DV86" s="168"/>
      <c r="DW86" s="168"/>
      <c r="DX86" s="168"/>
      <c r="DY86" s="179"/>
      <c r="DZ86" s="180"/>
      <c r="EA86" s="180"/>
      <c r="EB86" s="180"/>
      <c r="EC86" s="180"/>
      <c r="ED86" s="180"/>
      <c r="EE86" s="180"/>
      <c r="EF86" s="180"/>
      <c r="EG86" s="180"/>
      <c r="EH86" s="180"/>
      <c r="EI86" s="180"/>
      <c r="EJ86" s="181"/>
      <c r="EK86" s="179"/>
      <c r="EL86" s="180"/>
      <c r="EM86" s="180"/>
      <c r="EN86" s="180"/>
      <c r="EO86" s="180"/>
      <c r="EP86" s="180"/>
      <c r="EQ86" s="180"/>
      <c r="ER86" s="180"/>
      <c r="ES86" s="180"/>
      <c r="ET86" s="180"/>
      <c r="EU86" s="180"/>
      <c r="EV86" s="181"/>
      <c r="EW86" s="182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  <c r="FK86" s="72"/>
      <c r="FL86" s="72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78" t="s">
        <v>105</v>
      </c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68">
        <v>9</v>
      </c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>
        <v>2.4</v>
      </c>
      <c r="BD87" s="168"/>
      <c r="BE87" s="168"/>
      <c r="BF87" s="168"/>
      <c r="BG87" s="168"/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8"/>
      <c r="CC87" s="168"/>
      <c r="CD87" s="168"/>
      <c r="CE87" s="168"/>
      <c r="CF87" s="168"/>
      <c r="CG87" s="168"/>
      <c r="CH87" s="168"/>
      <c r="CI87" s="168"/>
      <c r="CJ87" s="168"/>
      <c r="CK87" s="168">
        <f t="shared" si="0"/>
        <v>6.6</v>
      </c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168"/>
      <c r="DI87" s="168"/>
      <c r="DJ87" s="168"/>
      <c r="DK87" s="168"/>
      <c r="DL87" s="168"/>
      <c r="DM87" s="168"/>
      <c r="DN87" s="168"/>
      <c r="DO87" s="168"/>
      <c r="DP87" s="168"/>
      <c r="DQ87" s="168"/>
      <c r="DR87" s="168"/>
      <c r="DS87" s="168"/>
      <c r="DT87" s="168"/>
      <c r="DU87" s="168"/>
      <c r="DV87" s="168"/>
      <c r="DW87" s="168"/>
      <c r="DX87" s="168"/>
      <c r="DY87" s="179"/>
      <c r="DZ87" s="180"/>
      <c r="EA87" s="180"/>
      <c r="EB87" s="180"/>
      <c r="EC87" s="180"/>
      <c r="ED87" s="180"/>
      <c r="EE87" s="180"/>
      <c r="EF87" s="180"/>
      <c r="EG87" s="180"/>
      <c r="EH87" s="180"/>
      <c r="EI87" s="180"/>
      <c r="EJ87" s="181"/>
      <c r="EK87" s="179"/>
      <c r="EL87" s="180"/>
      <c r="EM87" s="180"/>
      <c r="EN87" s="180"/>
      <c r="EO87" s="180"/>
      <c r="EP87" s="180"/>
      <c r="EQ87" s="180"/>
      <c r="ER87" s="180"/>
      <c r="ES87" s="180"/>
      <c r="ET87" s="180"/>
      <c r="EU87" s="180"/>
      <c r="EV87" s="181"/>
      <c r="EW87" s="182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4"/>
      <c r="FK87" s="72"/>
      <c r="FL87" s="72"/>
    </row>
    <row r="88" spans="1:168" s="23" customFormat="1" ht="24" customHeight="1" x14ac:dyDescent="0.25">
      <c r="A88" s="172" t="s">
        <v>113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4"/>
      <c r="R88" s="185" t="s">
        <v>107</v>
      </c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68">
        <v>5</v>
      </c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>
        <v>0.9</v>
      </c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>
        <f t="shared" si="0"/>
        <v>4.0999999999999996</v>
      </c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8"/>
      <c r="DL88" s="168"/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8"/>
      <c r="DX88" s="168"/>
      <c r="DY88" s="179"/>
      <c r="DZ88" s="180"/>
      <c r="EA88" s="180"/>
      <c r="EB88" s="180"/>
      <c r="EC88" s="180"/>
      <c r="ED88" s="180"/>
      <c r="EE88" s="180"/>
      <c r="EF88" s="180"/>
      <c r="EG88" s="180"/>
      <c r="EH88" s="180"/>
      <c r="EI88" s="180"/>
      <c r="EJ88" s="181"/>
      <c r="EK88" s="179"/>
      <c r="EL88" s="180"/>
      <c r="EM88" s="180"/>
      <c r="EN88" s="180"/>
      <c r="EO88" s="180"/>
      <c r="EP88" s="180"/>
      <c r="EQ88" s="180"/>
      <c r="ER88" s="180"/>
      <c r="ES88" s="180"/>
      <c r="ET88" s="180"/>
      <c r="EU88" s="180"/>
      <c r="EV88" s="181"/>
      <c r="EW88" s="182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4"/>
      <c r="FK88" s="72"/>
      <c r="FL88" s="72"/>
    </row>
    <row r="89" spans="1:168" s="23" customFormat="1" ht="24" customHeight="1" x14ac:dyDescent="0.2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8"/>
      <c r="R89" s="185" t="s">
        <v>108</v>
      </c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68">
        <v>40</v>
      </c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>
        <v>1.1000000000000001</v>
      </c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>
        <f t="shared" si="0"/>
        <v>38.9</v>
      </c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  <c r="DL89" s="168"/>
      <c r="DM89" s="168"/>
      <c r="DN89" s="168"/>
      <c r="DO89" s="168"/>
      <c r="DP89" s="168"/>
      <c r="DQ89" s="168"/>
      <c r="DR89" s="168"/>
      <c r="DS89" s="168"/>
      <c r="DT89" s="168"/>
      <c r="DU89" s="168"/>
      <c r="DV89" s="168"/>
      <c r="DW89" s="168"/>
      <c r="DX89" s="168"/>
      <c r="DY89" s="179"/>
      <c r="DZ89" s="180"/>
      <c r="EA89" s="180"/>
      <c r="EB89" s="180"/>
      <c r="EC89" s="180"/>
      <c r="ED89" s="180"/>
      <c r="EE89" s="180"/>
      <c r="EF89" s="180"/>
      <c r="EG89" s="180"/>
      <c r="EH89" s="180"/>
      <c r="EI89" s="180"/>
      <c r="EJ89" s="181"/>
      <c r="EK89" s="179"/>
      <c r="EL89" s="180"/>
      <c r="EM89" s="180"/>
      <c r="EN89" s="180"/>
      <c r="EO89" s="180"/>
      <c r="EP89" s="180"/>
      <c r="EQ89" s="180"/>
      <c r="ER89" s="180"/>
      <c r="ES89" s="180"/>
      <c r="ET89" s="180"/>
      <c r="EU89" s="180"/>
      <c r="EV89" s="181"/>
      <c r="EW89" s="182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4"/>
      <c r="FK89" s="72"/>
      <c r="FL89" s="72"/>
    </row>
    <row r="90" spans="1:168" s="23" customFormat="1" ht="24" customHeight="1" x14ac:dyDescent="0.2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8"/>
      <c r="R90" s="185" t="s">
        <v>109</v>
      </c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68">
        <v>4.8</v>
      </c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>
        <v>0.6</v>
      </c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8">
        <f t="shared" si="0"/>
        <v>4.2</v>
      </c>
      <c r="CL90" s="168"/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8"/>
      <c r="DA90" s="168"/>
      <c r="DB90" s="168"/>
      <c r="DC90" s="168"/>
      <c r="DD90" s="168"/>
      <c r="DE90" s="168"/>
      <c r="DF90" s="168"/>
      <c r="DG90" s="168"/>
      <c r="DH90" s="168"/>
      <c r="DI90" s="168"/>
      <c r="DJ90" s="168"/>
      <c r="DK90" s="168"/>
      <c r="DL90" s="168"/>
      <c r="DM90" s="168"/>
      <c r="DN90" s="168"/>
      <c r="DO90" s="168"/>
      <c r="DP90" s="168"/>
      <c r="DQ90" s="168"/>
      <c r="DR90" s="168"/>
      <c r="DS90" s="168"/>
      <c r="DT90" s="168"/>
      <c r="DU90" s="168"/>
      <c r="DV90" s="168"/>
      <c r="DW90" s="168"/>
      <c r="DX90" s="168"/>
      <c r="DY90" s="179"/>
      <c r="DZ90" s="180"/>
      <c r="EA90" s="180"/>
      <c r="EB90" s="180"/>
      <c r="EC90" s="180"/>
      <c r="ED90" s="180"/>
      <c r="EE90" s="180"/>
      <c r="EF90" s="180"/>
      <c r="EG90" s="180"/>
      <c r="EH90" s="180"/>
      <c r="EI90" s="180"/>
      <c r="EJ90" s="181"/>
      <c r="EK90" s="179"/>
      <c r="EL90" s="180"/>
      <c r="EM90" s="180"/>
      <c r="EN90" s="180"/>
      <c r="EO90" s="180"/>
      <c r="EP90" s="180"/>
      <c r="EQ90" s="180"/>
      <c r="ER90" s="180"/>
      <c r="ES90" s="180"/>
      <c r="ET90" s="180"/>
      <c r="EU90" s="180"/>
      <c r="EV90" s="181"/>
      <c r="EW90" s="182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4"/>
      <c r="FK90" s="72"/>
      <c r="FL90" s="72"/>
    </row>
    <row r="91" spans="1:168" s="23" customFormat="1" ht="24" customHeight="1" x14ac:dyDescent="0.2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8"/>
      <c r="R91" s="185" t="s">
        <v>110</v>
      </c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68">
        <v>15</v>
      </c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>
        <v>0</v>
      </c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68"/>
      <c r="CF91" s="168"/>
      <c r="CG91" s="168"/>
      <c r="CH91" s="168"/>
      <c r="CI91" s="168"/>
      <c r="CJ91" s="168"/>
      <c r="CK91" s="168">
        <f t="shared" si="0"/>
        <v>15</v>
      </c>
      <c r="CL91" s="168"/>
      <c r="CM91" s="168"/>
      <c r="CN91" s="168"/>
      <c r="CO91" s="168"/>
      <c r="CP91" s="168"/>
      <c r="CQ91" s="168"/>
      <c r="CR91" s="168"/>
      <c r="CS91" s="168"/>
      <c r="CT91" s="168"/>
      <c r="CU91" s="168"/>
      <c r="CV91" s="168"/>
      <c r="CW91" s="168"/>
      <c r="CX91" s="168"/>
      <c r="CY91" s="168"/>
      <c r="CZ91" s="168"/>
      <c r="DA91" s="168"/>
      <c r="DB91" s="168"/>
      <c r="DC91" s="168"/>
      <c r="DD91" s="168"/>
      <c r="DE91" s="168"/>
      <c r="DF91" s="168"/>
      <c r="DG91" s="168"/>
      <c r="DH91" s="168"/>
      <c r="DI91" s="168"/>
      <c r="DJ91" s="168"/>
      <c r="DK91" s="168"/>
      <c r="DL91" s="168"/>
      <c r="DM91" s="168"/>
      <c r="DN91" s="168"/>
      <c r="DO91" s="168"/>
      <c r="DP91" s="168"/>
      <c r="DQ91" s="168"/>
      <c r="DR91" s="168"/>
      <c r="DS91" s="168"/>
      <c r="DT91" s="168"/>
      <c r="DU91" s="168"/>
      <c r="DV91" s="168"/>
      <c r="DW91" s="168"/>
      <c r="DX91" s="168"/>
      <c r="DY91" s="179"/>
      <c r="DZ91" s="180"/>
      <c r="EA91" s="180"/>
      <c r="EB91" s="180"/>
      <c r="EC91" s="180"/>
      <c r="ED91" s="180"/>
      <c r="EE91" s="180"/>
      <c r="EF91" s="180"/>
      <c r="EG91" s="180"/>
      <c r="EH91" s="180"/>
      <c r="EI91" s="180"/>
      <c r="EJ91" s="181"/>
      <c r="EK91" s="179"/>
      <c r="EL91" s="180"/>
      <c r="EM91" s="180"/>
      <c r="EN91" s="180"/>
      <c r="EO91" s="180"/>
      <c r="EP91" s="180"/>
      <c r="EQ91" s="180"/>
      <c r="ER91" s="180"/>
      <c r="ES91" s="180"/>
      <c r="ET91" s="180"/>
      <c r="EU91" s="180"/>
      <c r="EV91" s="181"/>
      <c r="EW91" s="182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4"/>
      <c r="FK91" s="72"/>
      <c r="FL91" s="72"/>
    </row>
    <row r="92" spans="1:168" s="23" customFormat="1" ht="24" customHeight="1" x14ac:dyDescent="0.2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8"/>
      <c r="R92" s="185" t="s">
        <v>111</v>
      </c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68">
        <v>150</v>
      </c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>
        <v>44.4</v>
      </c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8">
        <f t="shared" si="0"/>
        <v>105.6</v>
      </c>
      <c r="CL92" s="168"/>
      <c r="CM92" s="168"/>
      <c r="CN92" s="168"/>
      <c r="CO92" s="168"/>
      <c r="CP92" s="168"/>
      <c r="CQ92" s="168"/>
      <c r="CR92" s="168"/>
      <c r="CS92" s="168"/>
      <c r="CT92" s="168"/>
      <c r="CU92" s="168"/>
      <c r="CV92" s="168"/>
      <c r="CW92" s="168"/>
      <c r="CX92" s="168"/>
      <c r="CY92" s="168"/>
      <c r="CZ92" s="168"/>
      <c r="DA92" s="168"/>
      <c r="DB92" s="168"/>
      <c r="DC92" s="168"/>
      <c r="DD92" s="168"/>
      <c r="DE92" s="168"/>
      <c r="DF92" s="168"/>
      <c r="DG92" s="168"/>
      <c r="DH92" s="168"/>
      <c r="DI92" s="168"/>
      <c r="DJ92" s="168"/>
      <c r="DK92" s="168"/>
      <c r="DL92" s="168"/>
      <c r="DM92" s="168"/>
      <c r="DN92" s="168"/>
      <c r="DO92" s="168"/>
      <c r="DP92" s="168"/>
      <c r="DQ92" s="168"/>
      <c r="DR92" s="168"/>
      <c r="DS92" s="168"/>
      <c r="DT92" s="168"/>
      <c r="DU92" s="168"/>
      <c r="DV92" s="168"/>
      <c r="DW92" s="168"/>
      <c r="DX92" s="168"/>
      <c r="DY92" s="179"/>
      <c r="DZ92" s="180"/>
      <c r="EA92" s="180"/>
      <c r="EB92" s="180"/>
      <c r="EC92" s="180"/>
      <c r="ED92" s="180"/>
      <c r="EE92" s="180"/>
      <c r="EF92" s="180"/>
      <c r="EG92" s="180"/>
      <c r="EH92" s="180"/>
      <c r="EI92" s="180"/>
      <c r="EJ92" s="181"/>
      <c r="EK92" s="179"/>
      <c r="EL92" s="180"/>
      <c r="EM92" s="180"/>
      <c r="EN92" s="180"/>
      <c r="EO92" s="180"/>
      <c r="EP92" s="180"/>
      <c r="EQ92" s="180"/>
      <c r="ER92" s="180"/>
      <c r="ES92" s="180"/>
      <c r="ET92" s="180"/>
      <c r="EU92" s="180"/>
      <c r="EV92" s="181"/>
      <c r="EW92" s="182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4"/>
      <c r="FK92" s="72"/>
      <c r="FL92" s="72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85" t="s">
        <v>112</v>
      </c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68">
        <v>160</v>
      </c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>
        <v>160</v>
      </c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>
        <f t="shared" si="0"/>
        <v>0</v>
      </c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  <c r="DL93" s="168"/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8"/>
      <c r="DX93" s="168"/>
      <c r="DY93" s="179"/>
      <c r="DZ93" s="180"/>
      <c r="EA93" s="180"/>
      <c r="EB93" s="180"/>
      <c r="EC93" s="180"/>
      <c r="ED93" s="180"/>
      <c r="EE93" s="180"/>
      <c r="EF93" s="180"/>
      <c r="EG93" s="180"/>
      <c r="EH93" s="180"/>
      <c r="EI93" s="180"/>
      <c r="EJ93" s="181"/>
      <c r="EK93" s="179"/>
      <c r="EL93" s="180"/>
      <c r="EM93" s="180"/>
      <c r="EN93" s="180"/>
      <c r="EO93" s="180"/>
      <c r="EP93" s="180"/>
      <c r="EQ93" s="180"/>
      <c r="ER93" s="180"/>
      <c r="ES93" s="180"/>
      <c r="ET93" s="180"/>
      <c r="EU93" s="180"/>
      <c r="EV93" s="181"/>
      <c r="EW93" s="182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4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13" t="s">
        <v>114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4"/>
      <c r="EV97" s="114"/>
      <c r="EW97" s="114"/>
      <c r="EX97" s="114"/>
      <c r="EY97" s="114"/>
      <c r="EZ97" s="114"/>
      <c r="FA97" s="114"/>
      <c r="FB97" s="114"/>
      <c r="FC97" s="114"/>
      <c r="FD97" s="114"/>
      <c r="FE97" s="114"/>
      <c r="FF97" s="114"/>
      <c r="FG97" s="114"/>
      <c r="FK97" s="67"/>
      <c r="FL97" s="67"/>
    </row>
    <row r="98" spans="1:168" s="8" customFormat="1" ht="15.75" x14ac:dyDescent="0.25">
      <c r="AW98" s="83" t="s">
        <v>4</v>
      </c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84" t="s">
        <v>96</v>
      </c>
      <c r="BI99" s="84"/>
      <c r="BJ99" s="84"/>
      <c r="BK99" s="84"/>
      <c r="BL99" s="84"/>
      <c r="BM99" s="84"/>
      <c r="BN99" s="84"/>
      <c r="BO99" s="84"/>
      <c r="BP99" s="84"/>
      <c r="BQ99" s="84"/>
      <c r="BR99" s="85" t="s">
        <v>145</v>
      </c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123" t="s">
        <v>138</v>
      </c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DC99" s="10"/>
      <c r="FK99" s="61"/>
      <c r="FL99" s="61"/>
    </row>
    <row r="100" spans="1:168" s="45" customFormat="1" ht="15.75" x14ac:dyDescent="0.25">
      <c r="D100" s="123" t="s">
        <v>5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85" t="s">
        <v>146</v>
      </c>
      <c r="U100" s="85"/>
      <c r="V100" s="85"/>
      <c r="W100" s="85"/>
      <c r="X100" s="85"/>
      <c r="Y100" s="85"/>
      <c r="Z100" s="47"/>
      <c r="AA100" s="47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21" t="s">
        <v>59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 t="s">
        <v>60</v>
      </c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 t="s">
        <v>61</v>
      </c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 t="s">
        <v>62</v>
      </c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 t="s">
        <v>63</v>
      </c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 t="s">
        <v>135</v>
      </c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 t="s">
        <v>134</v>
      </c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K102" s="74"/>
      <c r="FL102" s="74"/>
    </row>
    <row r="103" spans="1:168" s="19" customFormat="1" x14ac:dyDescent="0.25">
      <c r="A103" s="133">
        <v>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>
        <v>2</v>
      </c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>
        <v>3</v>
      </c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>
        <v>4</v>
      </c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>
        <v>5</v>
      </c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>
        <v>6</v>
      </c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>
        <v>7</v>
      </c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K103" s="70"/>
      <c r="FL103" s="75">
        <f>FK105-FL104</f>
        <v>29.125571666666666</v>
      </c>
    </row>
    <row r="104" spans="1:168" s="19" customFormat="1" ht="21.75" customHeight="1" x14ac:dyDescent="0.25">
      <c r="A104" s="190" t="s">
        <v>84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2"/>
      <c r="AA104" s="138" t="s">
        <v>115</v>
      </c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40"/>
      <c r="BA104" s="193" t="s">
        <v>88</v>
      </c>
      <c r="BB104" s="193" t="s">
        <v>88</v>
      </c>
      <c r="BC104" s="193" t="s">
        <v>88</v>
      </c>
      <c r="BD104" s="193" t="s">
        <v>88</v>
      </c>
      <c r="BE104" s="193" t="s">
        <v>88</v>
      </c>
      <c r="BF104" s="193" t="s">
        <v>88</v>
      </c>
      <c r="BG104" s="193" t="s">
        <v>88</v>
      </c>
      <c r="BH104" s="193" t="s">
        <v>88</v>
      </c>
      <c r="BI104" s="193" t="s">
        <v>88</v>
      </c>
      <c r="BJ104" s="193" t="s">
        <v>88</v>
      </c>
      <c r="BK104" s="193" t="s">
        <v>88</v>
      </c>
      <c r="BL104" s="193" t="s">
        <v>88</v>
      </c>
      <c r="BM104" s="193" t="s">
        <v>88</v>
      </c>
      <c r="BN104" s="193" t="s">
        <v>88</v>
      </c>
      <c r="BO104" s="193" t="s">
        <v>88</v>
      </c>
      <c r="BP104" s="193" t="s">
        <v>88</v>
      </c>
      <c r="BQ104" s="193" t="s">
        <v>88</v>
      </c>
      <c r="BR104" s="193" t="s">
        <v>88</v>
      </c>
      <c r="BS104" s="193" t="s">
        <v>88</v>
      </c>
      <c r="BT104" s="193" t="s">
        <v>88</v>
      </c>
      <c r="BU104" s="193" t="s">
        <v>88</v>
      </c>
      <c r="BV104" s="193" t="s">
        <v>88</v>
      </c>
      <c r="BW104" s="193" t="s">
        <v>88</v>
      </c>
      <c r="BX104" s="100">
        <v>2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8">
        <v>10.855</v>
      </c>
      <c r="CS104" s="108">
        <v>8.3219999999999992</v>
      </c>
      <c r="CT104" s="108">
        <v>8.3219999999999992</v>
      </c>
      <c r="CU104" s="108">
        <v>8.3219999999999992</v>
      </c>
      <c r="CV104" s="108">
        <v>8.3219999999999992</v>
      </c>
      <c r="CW104" s="108">
        <v>8.3219999999999992</v>
      </c>
      <c r="CX104" s="108">
        <v>8.3219999999999992</v>
      </c>
      <c r="CY104" s="108">
        <v>8.3219999999999992</v>
      </c>
      <c r="CZ104" s="108">
        <v>8.3219999999999992</v>
      </c>
      <c r="DA104" s="108">
        <v>8.3219999999999992</v>
      </c>
      <c r="DB104" s="108">
        <v>8.3219999999999992</v>
      </c>
      <c r="DC104" s="108">
        <v>8.3219999999999992</v>
      </c>
      <c r="DD104" s="108">
        <v>8.3219999999999992</v>
      </c>
      <c r="DE104" s="108">
        <v>8.3219999999999992</v>
      </c>
      <c r="DF104" s="108">
        <v>8.3219999999999992</v>
      </c>
      <c r="DG104" s="108">
        <v>8.3219999999999992</v>
      </c>
      <c r="DH104" s="108">
        <v>8.3219999999999992</v>
      </c>
      <c r="DI104" s="108">
        <v>8.3219999999999992</v>
      </c>
      <c r="DJ104" s="108">
        <v>8.3219999999999992</v>
      </c>
      <c r="DK104" s="108">
        <v>8.3219999999999992</v>
      </c>
      <c r="DL104" s="108">
        <v>8.3219999999999992</v>
      </c>
      <c r="DM104" s="108">
        <v>8.3219999999999992</v>
      </c>
      <c r="DN104" s="92">
        <v>10.538930000000001</v>
      </c>
      <c r="DO104" s="93">
        <v>6.5537299999999998</v>
      </c>
      <c r="DP104" s="93">
        <v>6.5537299999999998</v>
      </c>
      <c r="DQ104" s="93">
        <v>6.5537299999999998</v>
      </c>
      <c r="DR104" s="93">
        <v>6.5537299999999998</v>
      </c>
      <c r="DS104" s="93">
        <v>6.5537299999999998</v>
      </c>
      <c r="DT104" s="93">
        <v>6.5537299999999998</v>
      </c>
      <c r="DU104" s="93">
        <v>6.5537299999999998</v>
      </c>
      <c r="DV104" s="93">
        <v>6.5537299999999998</v>
      </c>
      <c r="DW104" s="93">
        <v>6.5537299999999998</v>
      </c>
      <c r="DX104" s="93">
        <v>6.5537299999999998</v>
      </c>
      <c r="DY104" s="93">
        <v>6.5537299999999998</v>
      </c>
      <c r="DZ104" s="93">
        <v>6.5537299999999998</v>
      </c>
      <c r="EA104" s="93">
        <v>6.5537299999999998</v>
      </c>
      <c r="EB104" s="93">
        <v>6.5537299999999998</v>
      </c>
      <c r="EC104" s="93">
        <v>6.5537299999999998</v>
      </c>
      <c r="ED104" s="93">
        <v>6.5537299999999998</v>
      </c>
      <c r="EE104" s="93">
        <v>6.5537299999999998</v>
      </c>
      <c r="EF104" s="93">
        <v>6.5537299999999998</v>
      </c>
      <c r="EG104" s="93">
        <v>6.5537299999999998</v>
      </c>
      <c r="EH104" s="93">
        <v>6.5537299999999998</v>
      </c>
      <c r="EI104" s="93">
        <v>6.5537299999999998</v>
      </c>
      <c r="EJ104" s="94">
        <v>6.5537299999999998</v>
      </c>
      <c r="EK104" s="124">
        <f>FK105-DN104-DN105-DN106-DN107-DN108</f>
        <v>29.125571666666662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6"/>
      <c r="FK104" s="70">
        <v>483.5</v>
      </c>
      <c r="FL104" s="75">
        <f>DN104+DN105+DN106+DN107+DN108</f>
        <v>11.166095</v>
      </c>
    </row>
    <row r="105" spans="1:168" s="19" customFormat="1" ht="18.75" customHeight="1" x14ac:dyDescent="0.25">
      <c r="A105" s="155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7"/>
      <c r="AA105" s="141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3"/>
      <c r="BA105" s="193" t="s">
        <v>89</v>
      </c>
      <c r="BB105" s="193" t="s">
        <v>89</v>
      </c>
      <c r="BC105" s="193" t="s">
        <v>89</v>
      </c>
      <c r="BD105" s="193" t="s">
        <v>89</v>
      </c>
      <c r="BE105" s="193" t="s">
        <v>89</v>
      </c>
      <c r="BF105" s="193" t="s">
        <v>89</v>
      </c>
      <c r="BG105" s="193" t="s">
        <v>89</v>
      </c>
      <c r="BH105" s="193" t="s">
        <v>89</v>
      </c>
      <c r="BI105" s="193" t="s">
        <v>89</v>
      </c>
      <c r="BJ105" s="193" t="s">
        <v>89</v>
      </c>
      <c r="BK105" s="193" t="s">
        <v>89</v>
      </c>
      <c r="BL105" s="193" t="s">
        <v>89</v>
      </c>
      <c r="BM105" s="193" t="s">
        <v>89</v>
      </c>
      <c r="BN105" s="193" t="s">
        <v>89</v>
      </c>
      <c r="BO105" s="193" t="s">
        <v>89</v>
      </c>
      <c r="BP105" s="193" t="s">
        <v>89</v>
      </c>
      <c r="BQ105" s="193" t="s">
        <v>89</v>
      </c>
      <c r="BR105" s="193" t="s">
        <v>89</v>
      </c>
      <c r="BS105" s="193" t="s">
        <v>89</v>
      </c>
      <c r="BT105" s="193" t="s">
        <v>89</v>
      </c>
      <c r="BU105" s="193" t="s">
        <v>89</v>
      </c>
      <c r="BV105" s="193" t="s">
        <v>89</v>
      </c>
      <c r="BW105" s="193" t="s">
        <v>89</v>
      </c>
      <c r="BX105" s="100">
        <v>4</v>
      </c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8">
        <v>0.62421000000000004</v>
      </c>
      <c r="CS105" s="108">
        <v>0.26900000000000002</v>
      </c>
      <c r="CT105" s="108">
        <v>0.26900000000000002</v>
      </c>
      <c r="CU105" s="108">
        <v>0.26900000000000002</v>
      </c>
      <c r="CV105" s="108">
        <v>0.26900000000000002</v>
      </c>
      <c r="CW105" s="108">
        <v>0.26900000000000002</v>
      </c>
      <c r="CX105" s="108">
        <v>0.26900000000000002</v>
      </c>
      <c r="CY105" s="108">
        <v>0.26900000000000002</v>
      </c>
      <c r="CZ105" s="108">
        <v>0.26900000000000002</v>
      </c>
      <c r="DA105" s="108">
        <v>0.26900000000000002</v>
      </c>
      <c r="DB105" s="108">
        <v>0.26900000000000002</v>
      </c>
      <c r="DC105" s="108">
        <v>0.26900000000000002</v>
      </c>
      <c r="DD105" s="108">
        <v>0.26900000000000002</v>
      </c>
      <c r="DE105" s="108">
        <v>0.26900000000000002</v>
      </c>
      <c r="DF105" s="108">
        <v>0.26900000000000002</v>
      </c>
      <c r="DG105" s="108">
        <v>0.26900000000000002</v>
      </c>
      <c r="DH105" s="108">
        <v>0.26900000000000002</v>
      </c>
      <c r="DI105" s="108">
        <v>0.26900000000000002</v>
      </c>
      <c r="DJ105" s="108">
        <v>0.26900000000000002</v>
      </c>
      <c r="DK105" s="108">
        <v>0.26900000000000002</v>
      </c>
      <c r="DL105" s="108">
        <v>0.26900000000000002</v>
      </c>
      <c r="DM105" s="108">
        <v>0.26900000000000002</v>
      </c>
      <c r="DN105" s="92">
        <v>0.46828999999999998</v>
      </c>
      <c r="DO105" s="93">
        <v>0.17710000000000001</v>
      </c>
      <c r="DP105" s="93">
        <v>0.17710000000000001</v>
      </c>
      <c r="DQ105" s="93">
        <v>0.17710000000000001</v>
      </c>
      <c r="DR105" s="93">
        <v>0.17710000000000001</v>
      </c>
      <c r="DS105" s="93">
        <v>0.17710000000000001</v>
      </c>
      <c r="DT105" s="93">
        <v>0.17710000000000001</v>
      </c>
      <c r="DU105" s="93">
        <v>0.17710000000000001</v>
      </c>
      <c r="DV105" s="93">
        <v>0.17710000000000001</v>
      </c>
      <c r="DW105" s="93">
        <v>0.17710000000000001</v>
      </c>
      <c r="DX105" s="93">
        <v>0.17710000000000001</v>
      </c>
      <c r="DY105" s="93">
        <v>0.17710000000000001</v>
      </c>
      <c r="DZ105" s="93">
        <v>0.17710000000000001</v>
      </c>
      <c r="EA105" s="93">
        <v>0.17710000000000001</v>
      </c>
      <c r="EB105" s="93">
        <v>0.17710000000000001</v>
      </c>
      <c r="EC105" s="93">
        <v>0.17710000000000001</v>
      </c>
      <c r="ED105" s="93">
        <v>0.17710000000000001</v>
      </c>
      <c r="EE105" s="93">
        <v>0.17710000000000001</v>
      </c>
      <c r="EF105" s="93">
        <v>0.17710000000000001</v>
      </c>
      <c r="EG105" s="93">
        <v>0.17710000000000001</v>
      </c>
      <c r="EH105" s="93">
        <v>0.17710000000000001</v>
      </c>
      <c r="EI105" s="93">
        <v>0.17710000000000001</v>
      </c>
      <c r="EJ105" s="94">
        <v>0.17710000000000001</v>
      </c>
      <c r="EK105" s="127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9"/>
      <c r="FK105" s="70">
        <f>FK104/12</f>
        <v>40.291666666666664</v>
      </c>
      <c r="FL105" s="75">
        <f>FK105-FL104</f>
        <v>29.125571666666666</v>
      </c>
    </row>
    <row r="106" spans="1:168" s="19" customFormat="1" ht="69.75" customHeight="1" x14ac:dyDescent="0.25">
      <c r="A106" s="155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7"/>
      <c r="AA106" s="141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3"/>
      <c r="BA106" s="189" t="s">
        <v>90</v>
      </c>
      <c r="BB106" s="189" t="s">
        <v>90</v>
      </c>
      <c r="BC106" s="189" t="s">
        <v>90</v>
      </c>
      <c r="BD106" s="189" t="s">
        <v>90</v>
      </c>
      <c r="BE106" s="189" t="s">
        <v>90</v>
      </c>
      <c r="BF106" s="189" t="s">
        <v>90</v>
      </c>
      <c r="BG106" s="189" t="s">
        <v>90</v>
      </c>
      <c r="BH106" s="189" t="s">
        <v>90</v>
      </c>
      <c r="BI106" s="189" t="s">
        <v>90</v>
      </c>
      <c r="BJ106" s="189" t="s">
        <v>90</v>
      </c>
      <c r="BK106" s="189" t="s">
        <v>90</v>
      </c>
      <c r="BL106" s="189" t="s">
        <v>90</v>
      </c>
      <c r="BM106" s="189" t="s">
        <v>90</v>
      </c>
      <c r="BN106" s="189" t="s">
        <v>90</v>
      </c>
      <c r="BO106" s="189" t="s">
        <v>90</v>
      </c>
      <c r="BP106" s="189" t="s">
        <v>90</v>
      </c>
      <c r="BQ106" s="189" t="s">
        <v>90</v>
      </c>
      <c r="BR106" s="189" t="s">
        <v>90</v>
      </c>
      <c r="BS106" s="189" t="s">
        <v>90</v>
      </c>
      <c r="BT106" s="189" t="s">
        <v>90</v>
      </c>
      <c r="BU106" s="189" t="s">
        <v>90</v>
      </c>
      <c r="BV106" s="189" t="s">
        <v>90</v>
      </c>
      <c r="BW106" s="189" t="s">
        <v>90</v>
      </c>
      <c r="BX106" s="100">
        <v>5</v>
      </c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8">
        <v>2.4E-2</v>
      </c>
      <c r="CS106" s="108">
        <v>1.15E-2</v>
      </c>
      <c r="CT106" s="108">
        <v>1.15E-2</v>
      </c>
      <c r="CU106" s="108">
        <v>1.15E-2</v>
      </c>
      <c r="CV106" s="108">
        <v>1.15E-2</v>
      </c>
      <c r="CW106" s="108">
        <v>1.15E-2</v>
      </c>
      <c r="CX106" s="108">
        <v>1.15E-2</v>
      </c>
      <c r="CY106" s="108">
        <v>1.15E-2</v>
      </c>
      <c r="CZ106" s="108">
        <v>1.15E-2</v>
      </c>
      <c r="DA106" s="108">
        <v>1.15E-2</v>
      </c>
      <c r="DB106" s="108">
        <v>1.15E-2</v>
      </c>
      <c r="DC106" s="108">
        <v>1.15E-2</v>
      </c>
      <c r="DD106" s="108">
        <v>1.15E-2</v>
      </c>
      <c r="DE106" s="108">
        <v>1.15E-2</v>
      </c>
      <c r="DF106" s="108">
        <v>1.15E-2</v>
      </c>
      <c r="DG106" s="108">
        <v>1.15E-2</v>
      </c>
      <c r="DH106" s="108">
        <v>1.15E-2</v>
      </c>
      <c r="DI106" s="108">
        <v>1.15E-2</v>
      </c>
      <c r="DJ106" s="108">
        <v>1.15E-2</v>
      </c>
      <c r="DK106" s="108">
        <v>1.15E-2</v>
      </c>
      <c r="DL106" s="108">
        <v>1.15E-2</v>
      </c>
      <c r="DM106" s="108">
        <v>1.15E-2</v>
      </c>
      <c r="DN106" s="92">
        <v>1.8072999999999999E-2</v>
      </c>
      <c r="DO106" s="93">
        <v>9.4179999999999993E-3</v>
      </c>
      <c r="DP106" s="93">
        <v>9.4179999999999993E-3</v>
      </c>
      <c r="DQ106" s="93">
        <v>9.4179999999999993E-3</v>
      </c>
      <c r="DR106" s="93">
        <v>9.4179999999999993E-3</v>
      </c>
      <c r="DS106" s="93">
        <v>9.4179999999999993E-3</v>
      </c>
      <c r="DT106" s="93">
        <v>9.4179999999999993E-3</v>
      </c>
      <c r="DU106" s="93">
        <v>9.4179999999999993E-3</v>
      </c>
      <c r="DV106" s="93">
        <v>9.4179999999999993E-3</v>
      </c>
      <c r="DW106" s="93">
        <v>9.4179999999999993E-3</v>
      </c>
      <c r="DX106" s="93">
        <v>9.4179999999999993E-3</v>
      </c>
      <c r="DY106" s="93">
        <v>9.4179999999999993E-3</v>
      </c>
      <c r="DZ106" s="93">
        <v>9.4179999999999993E-3</v>
      </c>
      <c r="EA106" s="93">
        <v>9.4179999999999993E-3</v>
      </c>
      <c r="EB106" s="93">
        <v>9.4179999999999993E-3</v>
      </c>
      <c r="EC106" s="93">
        <v>9.4179999999999993E-3</v>
      </c>
      <c r="ED106" s="93">
        <v>9.4179999999999993E-3</v>
      </c>
      <c r="EE106" s="93">
        <v>9.4179999999999993E-3</v>
      </c>
      <c r="EF106" s="93">
        <v>9.4179999999999993E-3</v>
      </c>
      <c r="EG106" s="93">
        <v>9.4179999999999993E-3</v>
      </c>
      <c r="EH106" s="93">
        <v>9.4179999999999993E-3</v>
      </c>
      <c r="EI106" s="93">
        <v>9.4179999999999993E-3</v>
      </c>
      <c r="EJ106" s="94">
        <v>9.4179999999999993E-3</v>
      </c>
      <c r="EK106" s="127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9"/>
      <c r="FK106" s="70"/>
      <c r="FL106" s="70"/>
    </row>
    <row r="107" spans="1:168" s="19" customFormat="1" ht="58.5" customHeight="1" x14ac:dyDescent="0.25">
      <c r="A107" s="155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7"/>
      <c r="AA107" s="141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3"/>
      <c r="BA107" s="189" t="s">
        <v>144</v>
      </c>
      <c r="BB107" s="189" t="s">
        <v>93</v>
      </c>
      <c r="BC107" s="189" t="s">
        <v>93</v>
      </c>
      <c r="BD107" s="189" t="s">
        <v>93</v>
      </c>
      <c r="BE107" s="189" t="s">
        <v>93</v>
      </c>
      <c r="BF107" s="189" t="s">
        <v>93</v>
      </c>
      <c r="BG107" s="189" t="s">
        <v>93</v>
      </c>
      <c r="BH107" s="189" t="s">
        <v>93</v>
      </c>
      <c r="BI107" s="189" t="s">
        <v>93</v>
      </c>
      <c r="BJ107" s="189" t="s">
        <v>93</v>
      </c>
      <c r="BK107" s="189" t="s">
        <v>93</v>
      </c>
      <c r="BL107" s="189" t="s">
        <v>93</v>
      </c>
      <c r="BM107" s="189" t="s">
        <v>93</v>
      </c>
      <c r="BN107" s="189" t="s">
        <v>93</v>
      </c>
      <c r="BO107" s="189" t="s">
        <v>93</v>
      </c>
      <c r="BP107" s="189" t="s">
        <v>93</v>
      </c>
      <c r="BQ107" s="189" t="s">
        <v>93</v>
      </c>
      <c r="BR107" s="189" t="s">
        <v>93</v>
      </c>
      <c r="BS107" s="189" t="s">
        <v>93</v>
      </c>
      <c r="BT107" s="189" t="s">
        <v>93</v>
      </c>
      <c r="BU107" s="189" t="s">
        <v>93</v>
      </c>
      <c r="BV107" s="189" t="s">
        <v>93</v>
      </c>
      <c r="BW107" s="189" t="s">
        <v>93</v>
      </c>
      <c r="BX107" s="100">
        <v>5</v>
      </c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8">
        <v>0.05</v>
      </c>
      <c r="CS107" s="108">
        <v>5.1999999999999998E-2</v>
      </c>
      <c r="CT107" s="108">
        <v>5.1999999999999998E-2</v>
      </c>
      <c r="CU107" s="108">
        <v>5.1999999999999998E-2</v>
      </c>
      <c r="CV107" s="108">
        <v>5.1999999999999998E-2</v>
      </c>
      <c r="CW107" s="108">
        <v>5.1999999999999998E-2</v>
      </c>
      <c r="CX107" s="108">
        <v>5.1999999999999998E-2</v>
      </c>
      <c r="CY107" s="108">
        <v>5.1999999999999998E-2</v>
      </c>
      <c r="CZ107" s="108">
        <v>5.1999999999999998E-2</v>
      </c>
      <c r="DA107" s="108">
        <v>5.1999999999999998E-2</v>
      </c>
      <c r="DB107" s="108">
        <v>5.1999999999999998E-2</v>
      </c>
      <c r="DC107" s="108">
        <v>5.1999999999999998E-2</v>
      </c>
      <c r="DD107" s="108">
        <v>5.1999999999999998E-2</v>
      </c>
      <c r="DE107" s="108">
        <v>5.1999999999999998E-2</v>
      </c>
      <c r="DF107" s="108">
        <v>5.1999999999999998E-2</v>
      </c>
      <c r="DG107" s="108">
        <v>5.1999999999999998E-2</v>
      </c>
      <c r="DH107" s="108">
        <v>5.1999999999999998E-2</v>
      </c>
      <c r="DI107" s="108">
        <v>5.1999999999999998E-2</v>
      </c>
      <c r="DJ107" s="108">
        <v>5.1999999999999998E-2</v>
      </c>
      <c r="DK107" s="108">
        <v>5.1999999999999998E-2</v>
      </c>
      <c r="DL107" s="108">
        <v>5.1999999999999998E-2</v>
      </c>
      <c r="DM107" s="108">
        <v>5.1999999999999998E-2</v>
      </c>
      <c r="DN107" s="92">
        <v>0.05</v>
      </c>
      <c r="DO107" s="93">
        <v>4.4864000000000001E-2</v>
      </c>
      <c r="DP107" s="93">
        <v>4.4864000000000001E-2</v>
      </c>
      <c r="DQ107" s="93">
        <v>4.4864000000000001E-2</v>
      </c>
      <c r="DR107" s="93">
        <v>4.4864000000000001E-2</v>
      </c>
      <c r="DS107" s="93">
        <v>4.4864000000000001E-2</v>
      </c>
      <c r="DT107" s="93">
        <v>4.4864000000000001E-2</v>
      </c>
      <c r="DU107" s="93">
        <v>4.4864000000000001E-2</v>
      </c>
      <c r="DV107" s="93">
        <v>4.4864000000000001E-2</v>
      </c>
      <c r="DW107" s="93">
        <v>4.4864000000000001E-2</v>
      </c>
      <c r="DX107" s="93">
        <v>4.4864000000000001E-2</v>
      </c>
      <c r="DY107" s="93">
        <v>4.4864000000000001E-2</v>
      </c>
      <c r="DZ107" s="93">
        <v>4.4864000000000001E-2</v>
      </c>
      <c r="EA107" s="93">
        <v>4.4864000000000001E-2</v>
      </c>
      <c r="EB107" s="93">
        <v>4.4864000000000001E-2</v>
      </c>
      <c r="EC107" s="93">
        <v>4.4864000000000001E-2</v>
      </c>
      <c r="ED107" s="93">
        <v>4.4864000000000001E-2</v>
      </c>
      <c r="EE107" s="93">
        <v>4.4864000000000001E-2</v>
      </c>
      <c r="EF107" s="93">
        <v>4.4864000000000001E-2</v>
      </c>
      <c r="EG107" s="93">
        <v>4.4864000000000001E-2</v>
      </c>
      <c r="EH107" s="93">
        <v>4.4864000000000001E-2</v>
      </c>
      <c r="EI107" s="93">
        <v>4.4864000000000001E-2</v>
      </c>
      <c r="EJ107" s="94">
        <v>4.4864000000000001E-2</v>
      </c>
      <c r="EK107" s="127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9"/>
      <c r="FK107" s="70"/>
      <c r="FL107" s="70"/>
    </row>
    <row r="108" spans="1:168" s="19" customFormat="1" ht="33" customHeight="1" x14ac:dyDescent="0.25">
      <c r="A108" s="158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60"/>
      <c r="AA108" s="144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6"/>
      <c r="BA108" s="189" t="s">
        <v>120</v>
      </c>
      <c r="BB108" s="189" t="s">
        <v>91</v>
      </c>
      <c r="BC108" s="189" t="s">
        <v>91</v>
      </c>
      <c r="BD108" s="189" t="s">
        <v>91</v>
      </c>
      <c r="BE108" s="189" t="s">
        <v>91</v>
      </c>
      <c r="BF108" s="189" t="s">
        <v>91</v>
      </c>
      <c r="BG108" s="189" t="s">
        <v>91</v>
      </c>
      <c r="BH108" s="189" t="s">
        <v>91</v>
      </c>
      <c r="BI108" s="189" t="s">
        <v>91</v>
      </c>
      <c r="BJ108" s="189" t="s">
        <v>91</v>
      </c>
      <c r="BK108" s="189" t="s">
        <v>91</v>
      </c>
      <c r="BL108" s="189" t="s">
        <v>91</v>
      </c>
      <c r="BM108" s="189" t="s">
        <v>91</v>
      </c>
      <c r="BN108" s="189" t="s">
        <v>91</v>
      </c>
      <c r="BO108" s="189" t="s">
        <v>91</v>
      </c>
      <c r="BP108" s="189" t="s">
        <v>91</v>
      </c>
      <c r="BQ108" s="189" t="s">
        <v>91</v>
      </c>
      <c r="BR108" s="189" t="s">
        <v>91</v>
      </c>
      <c r="BS108" s="189" t="s">
        <v>91</v>
      </c>
      <c r="BT108" s="189" t="s">
        <v>91</v>
      </c>
      <c r="BU108" s="189" t="s">
        <v>91</v>
      </c>
      <c r="BV108" s="189" t="s">
        <v>91</v>
      </c>
      <c r="BW108" s="189" t="s">
        <v>91</v>
      </c>
      <c r="BX108" s="100">
        <v>5</v>
      </c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8">
        <v>8.2598000000000005E-2</v>
      </c>
      <c r="CS108" s="108">
        <v>6.3500000000000001E-2</v>
      </c>
      <c r="CT108" s="108">
        <v>6.3500000000000001E-2</v>
      </c>
      <c r="CU108" s="108">
        <v>6.3500000000000001E-2</v>
      </c>
      <c r="CV108" s="108">
        <v>6.3500000000000001E-2</v>
      </c>
      <c r="CW108" s="108">
        <v>6.3500000000000001E-2</v>
      </c>
      <c r="CX108" s="108">
        <v>6.3500000000000001E-2</v>
      </c>
      <c r="CY108" s="108">
        <v>6.3500000000000001E-2</v>
      </c>
      <c r="CZ108" s="108">
        <v>6.3500000000000001E-2</v>
      </c>
      <c r="DA108" s="108">
        <v>6.3500000000000001E-2</v>
      </c>
      <c r="DB108" s="108">
        <v>6.3500000000000001E-2</v>
      </c>
      <c r="DC108" s="108">
        <v>6.3500000000000001E-2</v>
      </c>
      <c r="DD108" s="108">
        <v>6.3500000000000001E-2</v>
      </c>
      <c r="DE108" s="108">
        <v>6.3500000000000001E-2</v>
      </c>
      <c r="DF108" s="108">
        <v>6.3500000000000001E-2</v>
      </c>
      <c r="DG108" s="108">
        <v>6.3500000000000001E-2</v>
      </c>
      <c r="DH108" s="108">
        <v>6.3500000000000001E-2</v>
      </c>
      <c r="DI108" s="108">
        <v>6.3500000000000001E-2</v>
      </c>
      <c r="DJ108" s="108">
        <v>6.3500000000000001E-2</v>
      </c>
      <c r="DK108" s="108">
        <v>6.3500000000000001E-2</v>
      </c>
      <c r="DL108" s="108">
        <v>6.3500000000000001E-2</v>
      </c>
      <c r="DM108" s="108">
        <v>6.3500000000000001E-2</v>
      </c>
      <c r="DN108" s="92">
        <v>9.0801999999999994E-2</v>
      </c>
      <c r="DO108" s="93">
        <v>7.8872999999999999E-2</v>
      </c>
      <c r="DP108" s="93">
        <v>7.8872999999999999E-2</v>
      </c>
      <c r="DQ108" s="93">
        <v>7.8872999999999999E-2</v>
      </c>
      <c r="DR108" s="93">
        <v>7.8872999999999999E-2</v>
      </c>
      <c r="DS108" s="93">
        <v>7.8872999999999999E-2</v>
      </c>
      <c r="DT108" s="93">
        <v>7.8872999999999999E-2</v>
      </c>
      <c r="DU108" s="93">
        <v>7.8872999999999999E-2</v>
      </c>
      <c r="DV108" s="93">
        <v>7.8872999999999999E-2</v>
      </c>
      <c r="DW108" s="93">
        <v>7.8872999999999999E-2</v>
      </c>
      <c r="DX108" s="93">
        <v>7.8872999999999999E-2</v>
      </c>
      <c r="DY108" s="93">
        <v>7.8872999999999999E-2</v>
      </c>
      <c r="DZ108" s="93">
        <v>7.8872999999999999E-2</v>
      </c>
      <c r="EA108" s="93">
        <v>7.8872999999999999E-2</v>
      </c>
      <c r="EB108" s="93">
        <v>7.8872999999999999E-2</v>
      </c>
      <c r="EC108" s="93">
        <v>7.8872999999999999E-2</v>
      </c>
      <c r="ED108" s="93">
        <v>7.8872999999999999E-2</v>
      </c>
      <c r="EE108" s="93">
        <v>7.8872999999999999E-2</v>
      </c>
      <c r="EF108" s="93">
        <v>7.8872999999999999E-2</v>
      </c>
      <c r="EG108" s="93">
        <v>7.8872999999999999E-2</v>
      </c>
      <c r="EH108" s="93">
        <v>7.8872999999999999E-2</v>
      </c>
      <c r="EI108" s="93">
        <v>7.8872999999999999E-2</v>
      </c>
      <c r="EJ108" s="94">
        <v>7.8872999999999999E-2</v>
      </c>
      <c r="EK108" s="199"/>
      <c r="EL108" s="200"/>
      <c r="EM108" s="200"/>
      <c r="EN108" s="200"/>
      <c r="EO108" s="200"/>
      <c r="EP108" s="200"/>
      <c r="EQ108" s="200"/>
      <c r="ER108" s="200"/>
      <c r="ES108" s="200"/>
      <c r="ET108" s="200"/>
      <c r="EU108" s="200"/>
      <c r="EV108" s="200"/>
      <c r="EW108" s="200"/>
      <c r="EX108" s="200"/>
      <c r="EY108" s="200"/>
      <c r="EZ108" s="200"/>
      <c r="FA108" s="200"/>
      <c r="FB108" s="200"/>
      <c r="FC108" s="200"/>
      <c r="FD108" s="200"/>
      <c r="FE108" s="200"/>
      <c r="FF108" s="200"/>
      <c r="FG108" s="201"/>
      <c r="FK108" s="70"/>
      <c r="FL108" s="70"/>
    </row>
    <row r="109" spans="1:168" s="19" customFormat="1" ht="1.5" customHeight="1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93" t="s">
        <v>92</v>
      </c>
      <c r="BB109" s="193" t="s">
        <v>92</v>
      </c>
      <c r="BC109" s="193" t="s">
        <v>92</v>
      </c>
      <c r="BD109" s="193" t="s">
        <v>92</v>
      </c>
      <c r="BE109" s="193" t="s">
        <v>92</v>
      </c>
      <c r="BF109" s="193" t="s">
        <v>92</v>
      </c>
      <c r="BG109" s="193" t="s">
        <v>92</v>
      </c>
      <c r="BH109" s="193" t="s">
        <v>92</v>
      </c>
      <c r="BI109" s="193" t="s">
        <v>92</v>
      </c>
      <c r="BJ109" s="193" t="s">
        <v>92</v>
      </c>
      <c r="BK109" s="193" t="s">
        <v>92</v>
      </c>
      <c r="BL109" s="193" t="s">
        <v>92</v>
      </c>
      <c r="BM109" s="193" t="s">
        <v>92</v>
      </c>
      <c r="BN109" s="193" t="s">
        <v>92</v>
      </c>
      <c r="BO109" s="193" t="s">
        <v>92</v>
      </c>
      <c r="BP109" s="193" t="s">
        <v>92</v>
      </c>
      <c r="BQ109" s="193" t="s">
        <v>92</v>
      </c>
      <c r="BR109" s="193" t="s">
        <v>92</v>
      </c>
      <c r="BS109" s="193" t="s">
        <v>92</v>
      </c>
      <c r="BT109" s="193" t="s">
        <v>92</v>
      </c>
      <c r="BU109" s="193" t="s">
        <v>92</v>
      </c>
      <c r="BV109" s="193" t="s">
        <v>92</v>
      </c>
      <c r="BW109" s="193" t="s">
        <v>92</v>
      </c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8">
        <v>0</v>
      </c>
      <c r="CS109" s="108">
        <v>0</v>
      </c>
      <c r="CT109" s="108">
        <v>0</v>
      </c>
      <c r="CU109" s="108">
        <v>0</v>
      </c>
      <c r="CV109" s="108">
        <v>0</v>
      </c>
      <c r="CW109" s="108">
        <v>0</v>
      </c>
      <c r="CX109" s="108">
        <v>0</v>
      </c>
      <c r="CY109" s="108">
        <v>0</v>
      </c>
      <c r="CZ109" s="108">
        <v>0</v>
      </c>
      <c r="DA109" s="108">
        <v>0</v>
      </c>
      <c r="DB109" s="108">
        <v>0</v>
      </c>
      <c r="DC109" s="108">
        <v>0</v>
      </c>
      <c r="DD109" s="108">
        <v>0</v>
      </c>
      <c r="DE109" s="108">
        <v>0</v>
      </c>
      <c r="DF109" s="108">
        <v>0</v>
      </c>
      <c r="DG109" s="108">
        <v>0</v>
      </c>
      <c r="DH109" s="108">
        <v>0</v>
      </c>
      <c r="DI109" s="108">
        <v>0</v>
      </c>
      <c r="DJ109" s="108">
        <v>0</v>
      </c>
      <c r="DK109" s="108">
        <v>0</v>
      </c>
      <c r="DL109" s="108">
        <v>0</v>
      </c>
      <c r="DM109" s="108">
        <v>0</v>
      </c>
      <c r="DN109" s="108">
        <v>0</v>
      </c>
      <c r="DO109" s="108">
        <v>0</v>
      </c>
      <c r="DP109" s="108">
        <v>0</v>
      </c>
      <c r="DQ109" s="108">
        <v>0</v>
      </c>
      <c r="DR109" s="108">
        <v>0</v>
      </c>
      <c r="DS109" s="108">
        <v>0</v>
      </c>
      <c r="DT109" s="108">
        <v>0</v>
      </c>
      <c r="DU109" s="108">
        <v>0</v>
      </c>
      <c r="DV109" s="108">
        <v>0</v>
      </c>
      <c r="DW109" s="108">
        <v>0</v>
      </c>
      <c r="DX109" s="108">
        <v>0</v>
      </c>
      <c r="DY109" s="108">
        <v>0</v>
      </c>
      <c r="DZ109" s="108">
        <v>0</v>
      </c>
      <c r="EA109" s="108">
        <v>0</v>
      </c>
      <c r="EB109" s="108">
        <v>0</v>
      </c>
      <c r="EC109" s="108">
        <v>0</v>
      </c>
      <c r="ED109" s="108">
        <v>0</v>
      </c>
      <c r="EE109" s="108">
        <v>0</v>
      </c>
      <c r="EF109" s="108">
        <v>0</v>
      </c>
      <c r="EG109" s="108">
        <v>0</v>
      </c>
      <c r="EH109" s="108">
        <v>0</v>
      </c>
      <c r="EI109" s="108">
        <v>0</v>
      </c>
      <c r="EJ109" s="108">
        <v>0</v>
      </c>
      <c r="EK109" s="194"/>
      <c r="EL109" s="194"/>
      <c r="EM109" s="194"/>
      <c r="EN109" s="194"/>
      <c r="EO109" s="194"/>
      <c r="EP109" s="194"/>
      <c r="EQ109" s="194"/>
      <c r="ER109" s="194"/>
      <c r="ES109" s="194"/>
      <c r="ET109" s="194"/>
      <c r="EU109" s="194"/>
      <c r="EV109" s="194"/>
      <c r="EW109" s="194"/>
      <c r="EX109" s="194"/>
      <c r="EY109" s="194"/>
      <c r="EZ109" s="194"/>
      <c r="FA109" s="194"/>
      <c r="FB109" s="194"/>
      <c r="FC109" s="194"/>
      <c r="FD109" s="194"/>
      <c r="FE109" s="194"/>
      <c r="FF109" s="194"/>
      <c r="FG109" s="194"/>
      <c r="FK109" s="70"/>
      <c r="FL109" s="70"/>
    </row>
    <row r="110" spans="1:168" s="19" customFormat="1" ht="45.75" customHeight="1" x14ac:dyDescent="0.25">
      <c r="A110" s="100" t="s">
        <v>116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99" t="s">
        <v>117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95" t="s">
        <v>97</v>
      </c>
      <c r="BB110" s="195" t="s">
        <v>97</v>
      </c>
      <c r="BC110" s="195" t="s">
        <v>97</v>
      </c>
      <c r="BD110" s="195" t="s">
        <v>97</v>
      </c>
      <c r="BE110" s="195" t="s">
        <v>97</v>
      </c>
      <c r="BF110" s="195" t="s">
        <v>97</v>
      </c>
      <c r="BG110" s="195" t="s">
        <v>97</v>
      </c>
      <c r="BH110" s="195" t="s">
        <v>97</v>
      </c>
      <c r="BI110" s="195" t="s">
        <v>97</v>
      </c>
      <c r="BJ110" s="195" t="s">
        <v>97</v>
      </c>
      <c r="BK110" s="195" t="s">
        <v>97</v>
      </c>
      <c r="BL110" s="195" t="s">
        <v>97</v>
      </c>
      <c r="BM110" s="195" t="s">
        <v>97</v>
      </c>
      <c r="BN110" s="195" t="s">
        <v>97</v>
      </c>
      <c r="BO110" s="195" t="s">
        <v>97</v>
      </c>
      <c r="BP110" s="195" t="s">
        <v>97</v>
      </c>
      <c r="BQ110" s="195" t="s">
        <v>97</v>
      </c>
      <c r="BR110" s="195" t="s">
        <v>97</v>
      </c>
      <c r="BS110" s="195" t="s">
        <v>97</v>
      </c>
      <c r="BT110" s="195" t="s">
        <v>97</v>
      </c>
      <c r="BU110" s="195" t="s">
        <v>97</v>
      </c>
      <c r="BV110" s="195" t="s">
        <v>97</v>
      </c>
      <c r="BW110" s="195" t="s">
        <v>97</v>
      </c>
      <c r="BX110" s="196">
        <v>3</v>
      </c>
      <c r="BY110" s="197"/>
      <c r="BZ110" s="197"/>
      <c r="CA110" s="197"/>
      <c r="CB110" s="197"/>
      <c r="CC110" s="197"/>
      <c r="CD110" s="197"/>
      <c r="CE110" s="197"/>
      <c r="CF110" s="197"/>
      <c r="CG110" s="197"/>
      <c r="CH110" s="197"/>
      <c r="CI110" s="197"/>
      <c r="CJ110" s="197"/>
      <c r="CK110" s="197"/>
      <c r="CL110" s="197"/>
      <c r="CM110" s="197"/>
      <c r="CN110" s="197"/>
      <c r="CO110" s="197"/>
      <c r="CP110" s="197"/>
      <c r="CQ110" s="198"/>
      <c r="CR110" s="108">
        <v>0</v>
      </c>
      <c r="CS110" s="108">
        <v>6.2</v>
      </c>
      <c r="CT110" s="108">
        <v>6.2</v>
      </c>
      <c r="CU110" s="108">
        <v>6.2</v>
      </c>
      <c r="CV110" s="108">
        <v>6.2</v>
      </c>
      <c r="CW110" s="108">
        <v>6.2</v>
      </c>
      <c r="CX110" s="108">
        <v>6.2</v>
      </c>
      <c r="CY110" s="108">
        <v>6.2</v>
      </c>
      <c r="CZ110" s="108">
        <v>6.2</v>
      </c>
      <c r="DA110" s="108">
        <v>6.2</v>
      </c>
      <c r="DB110" s="108">
        <v>6.2</v>
      </c>
      <c r="DC110" s="108">
        <v>6.2</v>
      </c>
      <c r="DD110" s="108">
        <v>6.2</v>
      </c>
      <c r="DE110" s="108">
        <v>6.2</v>
      </c>
      <c r="DF110" s="108">
        <v>6.2</v>
      </c>
      <c r="DG110" s="108">
        <v>6.2</v>
      </c>
      <c r="DH110" s="108">
        <v>6.2</v>
      </c>
      <c r="DI110" s="108">
        <v>6.2</v>
      </c>
      <c r="DJ110" s="108">
        <v>6.2</v>
      </c>
      <c r="DK110" s="108">
        <v>6.2</v>
      </c>
      <c r="DL110" s="108">
        <v>6.2</v>
      </c>
      <c r="DM110" s="108">
        <v>6.2</v>
      </c>
      <c r="DN110" s="92">
        <v>0</v>
      </c>
      <c r="DO110" s="93">
        <v>0</v>
      </c>
      <c r="DP110" s="93">
        <v>0</v>
      </c>
      <c r="DQ110" s="93">
        <v>0</v>
      </c>
      <c r="DR110" s="93">
        <v>0</v>
      </c>
      <c r="DS110" s="93">
        <v>0</v>
      </c>
      <c r="DT110" s="93">
        <v>0</v>
      </c>
      <c r="DU110" s="93">
        <v>0</v>
      </c>
      <c r="DV110" s="93">
        <v>0</v>
      </c>
      <c r="DW110" s="93">
        <v>0</v>
      </c>
      <c r="DX110" s="93">
        <v>0</v>
      </c>
      <c r="DY110" s="93">
        <v>0</v>
      </c>
      <c r="DZ110" s="93">
        <v>0</v>
      </c>
      <c r="EA110" s="93">
        <v>0</v>
      </c>
      <c r="EB110" s="93">
        <v>0</v>
      </c>
      <c r="EC110" s="93">
        <v>0</v>
      </c>
      <c r="ED110" s="93">
        <v>0</v>
      </c>
      <c r="EE110" s="93">
        <v>0</v>
      </c>
      <c r="EF110" s="93">
        <v>0</v>
      </c>
      <c r="EG110" s="93">
        <v>0</v>
      </c>
      <c r="EH110" s="93">
        <v>0</v>
      </c>
      <c r="EI110" s="93">
        <v>0</v>
      </c>
      <c r="EJ110" s="94">
        <v>0</v>
      </c>
      <c r="EK110" s="124">
        <f>160/12-DN110</f>
        <v>13.333333333333334</v>
      </c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6"/>
      <c r="FK110" s="70"/>
      <c r="FL110" s="75"/>
    </row>
    <row r="111" spans="1:168" s="17" customFormat="1" x14ac:dyDescent="0.25">
      <c r="A111" s="55"/>
      <c r="B111" s="151" t="s">
        <v>64</v>
      </c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2"/>
      <c r="AA111" s="21"/>
      <c r="AB111" s="153" t="s">
        <v>104</v>
      </c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4"/>
      <c r="BA111" s="34"/>
      <c r="BB111" s="153" t="s">
        <v>104</v>
      </c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53"/>
      <c r="BO111" s="153"/>
      <c r="BP111" s="153"/>
      <c r="BQ111" s="153"/>
      <c r="BR111" s="153"/>
      <c r="BS111" s="153"/>
      <c r="BT111" s="153"/>
      <c r="BU111" s="153"/>
      <c r="BV111" s="153"/>
      <c r="BW111" s="154"/>
      <c r="BX111" s="26"/>
      <c r="BY111" s="153" t="s">
        <v>104</v>
      </c>
      <c r="BZ111" s="153"/>
      <c r="CA111" s="153"/>
      <c r="CB111" s="153"/>
      <c r="CC111" s="153"/>
      <c r="CD111" s="153"/>
      <c r="CE111" s="153"/>
      <c r="CF111" s="153"/>
      <c r="CG111" s="153"/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92">
        <f>CR104+CR105+CR106+CR107+CR108+CR110</f>
        <v>11.635808000000001</v>
      </c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4"/>
      <c r="DN111" s="108">
        <f>DN104+DN105+DN106+DN107+DN108+DN110</f>
        <v>11.166095</v>
      </c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82" t="s">
        <v>126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  <c r="CT115" s="82"/>
      <c r="CU115" s="82"/>
      <c r="CV115" s="82"/>
      <c r="CW115" s="82"/>
      <c r="CX115" s="82"/>
      <c r="CY115" s="82"/>
      <c r="CZ115" s="82"/>
      <c r="DA115" s="82"/>
      <c r="DB115" s="82"/>
      <c r="DC115" s="82"/>
      <c r="DD115" s="82"/>
      <c r="DE115" s="82"/>
      <c r="DF115" s="82"/>
      <c r="DG115" s="82"/>
      <c r="DH115" s="82"/>
      <c r="DI115" s="82"/>
      <c r="DJ115" s="82"/>
      <c r="DK115" s="82"/>
      <c r="DL115" s="82"/>
      <c r="DM115" s="82"/>
      <c r="DN115" s="82"/>
      <c r="DO115" s="82"/>
      <c r="DP115" s="82"/>
      <c r="DQ115" s="82"/>
      <c r="DR115" s="82"/>
      <c r="DS115" s="82"/>
      <c r="DT115" s="82"/>
      <c r="DU115" s="82"/>
      <c r="DV115" s="82"/>
      <c r="DW115" s="82"/>
      <c r="DX115" s="82"/>
      <c r="DY115" s="82"/>
      <c r="DZ115" s="82"/>
      <c r="EA115" s="82"/>
      <c r="EB115" s="82"/>
      <c r="EC115" s="82"/>
      <c r="ED115" s="82"/>
      <c r="EE115" s="82"/>
      <c r="EF115" s="82"/>
      <c r="EG115" s="82"/>
      <c r="EH115" s="82"/>
      <c r="EI115" s="82"/>
      <c r="EJ115" s="82"/>
      <c r="EK115" s="82"/>
      <c r="EL115" s="82"/>
      <c r="EM115" s="82"/>
      <c r="EN115" s="82"/>
      <c r="EO115" s="82"/>
      <c r="EP115" s="82"/>
      <c r="EQ115" s="82"/>
      <c r="ER115" s="82"/>
      <c r="ES115" s="82"/>
      <c r="ET115" s="82"/>
      <c r="EU115" s="82"/>
      <c r="FK115" s="67"/>
      <c r="FL115" s="67"/>
    </row>
    <row r="116" spans="1:168" s="41" customFormat="1" ht="15.75" x14ac:dyDescent="0.25"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2" t="s">
        <v>127</v>
      </c>
      <c r="BD116" s="212"/>
      <c r="BE116" s="212"/>
      <c r="BF116" s="212"/>
      <c r="BG116" s="212"/>
      <c r="BH116" s="212"/>
      <c r="BI116" s="212"/>
      <c r="BJ116" s="212"/>
      <c r="BK116" s="212"/>
      <c r="BL116" s="212"/>
      <c r="BM116" s="212"/>
      <c r="BN116" s="212"/>
      <c r="BO116" s="212"/>
      <c r="BP116" s="212"/>
      <c r="BQ116" s="212"/>
      <c r="BR116" s="212"/>
      <c r="BS116" s="212"/>
      <c r="BT116" s="212"/>
      <c r="BU116" s="212"/>
      <c r="BV116" s="212"/>
      <c r="BW116" s="212"/>
      <c r="BX116" s="212"/>
      <c r="BY116" s="212"/>
      <c r="BZ116" s="212"/>
      <c r="CA116" s="212"/>
      <c r="CB116" s="212"/>
      <c r="CC116" s="212"/>
      <c r="CD116" s="212"/>
      <c r="CE116" s="212"/>
      <c r="CF116" s="212"/>
      <c r="CG116" s="212"/>
      <c r="CH116" s="212"/>
      <c r="CI116" s="212"/>
      <c r="CJ116" s="212"/>
      <c r="CK116" s="212"/>
      <c r="CL116" s="212"/>
      <c r="CM116" s="212"/>
      <c r="CN116" s="212"/>
      <c r="CO116" s="212"/>
      <c r="CP116" s="212"/>
      <c r="CQ116" s="212"/>
      <c r="CR116" s="212"/>
      <c r="CS116" s="212"/>
      <c r="CT116" s="212"/>
      <c r="CU116" s="212"/>
      <c r="CV116" s="212"/>
      <c r="CW116" s="212"/>
      <c r="CX116" s="212"/>
      <c r="CY116" s="212"/>
      <c r="CZ116" s="212"/>
      <c r="DA116" s="212"/>
      <c r="DB116" s="212"/>
      <c r="DC116" s="213" t="s">
        <v>147</v>
      </c>
      <c r="DD116" s="213"/>
      <c r="DE116" s="213"/>
      <c r="DF116" s="213"/>
      <c r="DG116" s="213"/>
      <c r="DH116" s="213"/>
      <c r="DI116" s="213"/>
      <c r="DJ116" s="213"/>
      <c r="DK116" s="213"/>
      <c r="DL116" s="213"/>
      <c r="DM116" s="213"/>
      <c r="DN116" s="213"/>
      <c r="DO116" s="213"/>
      <c r="DP116" s="213"/>
      <c r="DQ116" s="213"/>
      <c r="DR116" s="213"/>
      <c r="DS116" s="213"/>
      <c r="DT116" s="213"/>
      <c r="DU116" s="213"/>
      <c r="DV116" s="214"/>
      <c r="DW116" s="214"/>
      <c r="DX116" s="214"/>
      <c r="DY116" s="214"/>
      <c r="DZ116" s="214"/>
      <c r="EA116" s="214"/>
      <c r="EB116" s="214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109" t="s">
        <v>4</v>
      </c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202" t="s">
        <v>66</v>
      </c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4"/>
      <c r="AV119" s="115" t="s">
        <v>67</v>
      </c>
      <c r="AW119" s="116"/>
      <c r="AX119" s="116"/>
      <c r="AY119" s="116"/>
      <c r="AZ119" s="116"/>
      <c r="BA119" s="116"/>
      <c r="BB119" s="116"/>
      <c r="BC119" s="116"/>
      <c r="BD119" s="116"/>
      <c r="BE119" s="116"/>
      <c r="BF119" s="116"/>
      <c r="BG119" s="116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6"/>
      <c r="BV119" s="116"/>
      <c r="BW119" s="116"/>
      <c r="BX119" s="117"/>
      <c r="BY119" s="115" t="s">
        <v>68</v>
      </c>
      <c r="BZ119" s="116"/>
      <c r="CA119" s="116"/>
      <c r="CB119" s="116"/>
      <c r="CC119" s="116"/>
      <c r="CD119" s="116"/>
      <c r="CE119" s="116"/>
      <c r="CF119" s="116"/>
      <c r="CG119" s="116"/>
      <c r="CH119" s="116"/>
      <c r="CI119" s="116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116"/>
      <c r="CY119" s="116"/>
      <c r="CZ119" s="116"/>
      <c r="DA119" s="117"/>
      <c r="DC119" s="39"/>
      <c r="FK119" s="78"/>
      <c r="FL119" s="78"/>
    </row>
    <row r="120" spans="1:168" s="31" customFormat="1" x14ac:dyDescent="0.25">
      <c r="A120" s="205">
        <v>1</v>
      </c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  <c r="AD120" s="206"/>
      <c r="AE120" s="206"/>
      <c r="AF120" s="206"/>
      <c r="AG120" s="206"/>
      <c r="AH120" s="206"/>
      <c r="AI120" s="206"/>
      <c r="AJ120" s="206"/>
      <c r="AK120" s="206"/>
      <c r="AL120" s="206"/>
      <c r="AM120" s="206"/>
      <c r="AN120" s="206"/>
      <c r="AO120" s="206"/>
      <c r="AP120" s="206"/>
      <c r="AQ120" s="206"/>
      <c r="AR120" s="206"/>
      <c r="AS120" s="206"/>
      <c r="AT120" s="206"/>
      <c r="AU120" s="207"/>
      <c r="AV120" s="208">
        <v>2</v>
      </c>
      <c r="AW120" s="209"/>
      <c r="AX120" s="209"/>
      <c r="AY120" s="209"/>
      <c r="AZ120" s="209"/>
      <c r="BA120" s="209"/>
      <c r="BB120" s="209"/>
      <c r="BC120" s="209"/>
      <c r="BD120" s="209"/>
      <c r="BE120" s="209"/>
      <c r="BF120" s="209"/>
      <c r="BG120" s="209"/>
      <c r="BH120" s="209"/>
      <c r="BI120" s="209"/>
      <c r="BJ120" s="209"/>
      <c r="BK120" s="209"/>
      <c r="BL120" s="209"/>
      <c r="BM120" s="209"/>
      <c r="BN120" s="209"/>
      <c r="BO120" s="209"/>
      <c r="BP120" s="209"/>
      <c r="BQ120" s="209"/>
      <c r="BR120" s="209"/>
      <c r="BS120" s="209"/>
      <c r="BT120" s="209"/>
      <c r="BU120" s="209"/>
      <c r="BV120" s="209"/>
      <c r="BW120" s="209"/>
      <c r="BX120" s="210"/>
      <c r="BY120" s="208">
        <v>3</v>
      </c>
      <c r="BZ120" s="209"/>
      <c r="CA120" s="209"/>
      <c r="CB120" s="209"/>
      <c r="CC120" s="209"/>
      <c r="CD120" s="209"/>
      <c r="CE120" s="209"/>
      <c r="CF120" s="209"/>
      <c r="CG120" s="209"/>
      <c r="CH120" s="209"/>
      <c r="CI120" s="209"/>
      <c r="CJ120" s="209"/>
      <c r="CK120" s="209"/>
      <c r="CL120" s="209"/>
      <c r="CM120" s="209"/>
      <c r="CN120" s="209"/>
      <c r="CO120" s="209"/>
      <c r="CP120" s="209"/>
      <c r="CQ120" s="209"/>
      <c r="CR120" s="209"/>
      <c r="CS120" s="209"/>
      <c r="CT120" s="209"/>
      <c r="CU120" s="209"/>
      <c r="CV120" s="209"/>
      <c r="CW120" s="209"/>
      <c r="CX120" s="209"/>
      <c r="CY120" s="209"/>
      <c r="CZ120" s="209"/>
      <c r="DA120" s="210"/>
      <c r="DC120" s="46"/>
      <c r="FK120" s="79"/>
      <c r="FL120" s="79"/>
    </row>
    <row r="121" spans="1:168" s="17" customFormat="1" x14ac:dyDescent="0.25">
      <c r="A121" s="20"/>
      <c r="B121" s="223" t="s">
        <v>69</v>
      </c>
      <c r="C121" s="215"/>
      <c r="D121" s="215"/>
      <c r="E121" s="215"/>
      <c r="F121" s="215"/>
      <c r="G121" s="215"/>
      <c r="H121" s="215"/>
      <c r="I121" s="215"/>
      <c r="J121" s="215"/>
      <c r="K121" s="215"/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5"/>
      <c r="Z121" s="215"/>
      <c r="AA121" s="215"/>
      <c r="AB121" s="215"/>
      <c r="AC121" s="215"/>
      <c r="AD121" s="215"/>
      <c r="AE121" s="215"/>
      <c r="AF121" s="215"/>
      <c r="AG121" s="215"/>
      <c r="AH121" s="215"/>
      <c r="AI121" s="215"/>
      <c r="AJ121" s="215"/>
      <c r="AK121" s="215"/>
      <c r="AL121" s="215"/>
      <c r="AM121" s="215"/>
      <c r="AN121" s="215"/>
      <c r="AO121" s="215"/>
      <c r="AP121" s="215"/>
      <c r="AQ121" s="215"/>
      <c r="AR121" s="215"/>
      <c r="AS121" s="215"/>
      <c r="AT121" s="215"/>
      <c r="AU121" s="216"/>
      <c r="AV121" s="217">
        <v>0</v>
      </c>
      <c r="AW121" s="218"/>
      <c r="AX121" s="218"/>
      <c r="AY121" s="218"/>
      <c r="AZ121" s="218"/>
      <c r="BA121" s="218"/>
      <c r="BB121" s="218"/>
      <c r="BC121" s="218"/>
      <c r="BD121" s="218"/>
      <c r="BE121" s="218"/>
      <c r="BF121" s="218"/>
      <c r="BG121" s="218"/>
      <c r="BH121" s="218"/>
      <c r="BI121" s="218"/>
      <c r="BJ121" s="218"/>
      <c r="BK121" s="218"/>
      <c r="BL121" s="218"/>
      <c r="BM121" s="218"/>
      <c r="BN121" s="218"/>
      <c r="BO121" s="218"/>
      <c r="BP121" s="218"/>
      <c r="BQ121" s="218"/>
      <c r="BR121" s="218"/>
      <c r="BS121" s="218"/>
      <c r="BT121" s="218"/>
      <c r="BU121" s="218"/>
      <c r="BV121" s="218"/>
      <c r="BW121" s="218"/>
      <c r="BX121" s="219"/>
      <c r="BY121" s="217">
        <v>0</v>
      </c>
      <c r="BZ121" s="218"/>
      <c r="CA121" s="218"/>
      <c r="CB121" s="218"/>
      <c r="CC121" s="218"/>
      <c r="CD121" s="218"/>
      <c r="CE121" s="218"/>
      <c r="CF121" s="218"/>
      <c r="CG121" s="218"/>
      <c r="CH121" s="218"/>
      <c r="CI121" s="218"/>
      <c r="CJ121" s="218"/>
      <c r="CK121" s="218"/>
      <c r="CL121" s="218"/>
      <c r="CM121" s="218"/>
      <c r="CN121" s="218"/>
      <c r="CO121" s="218"/>
      <c r="CP121" s="218"/>
      <c r="CQ121" s="218"/>
      <c r="CR121" s="218"/>
      <c r="CS121" s="218"/>
      <c r="CT121" s="218"/>
      <c r="CU121" s="218"/>
      <c r="CV121" s="218"/>
      <c r="CW121" s="218"/>
      <c r="CX121" s="218"/>
      <c r="CY121" s="218"/>
      <c r="CZ121" s="218"/>
      <c r="DA121" s="219"/>
      <c r="DC121" s="40"/>
      <c r="FK121" s="69"/>
      <c r="FL121" s="69"/>
    </row>
    <row r="122" spans="1:168" s="17" customFormat="1" x14ac:dyDescent="0.25">
      <c r="A122" s="20"/>
      <c r="B122" s="215" t="s">
        <v>70</v>
      </c>
      <c r="C122" s="215"/>
      <c r="D122" s="215"/>
      <c r="E122" s="215"/>
      <c r="F122" s="215"/>
      <c r="G122" s="215"/>
      <c r="H122" s="215"/>
      <c r="I122" s="215"/>
      <c r="J122" s="215"/>
      <c r="K122" s="215"/>
      <c r="L122" s="215"/>
      <c r="M122" s="215"/>
      <c r="N122" s="215"/>
      <c r="O122" s="215"/>
      <c r="P122" s="215"/>
      <c r="Q122" s="215"/>
      <c r="R122" s="215"/>
      <c r="S122" s="215"/>
      <c r="T122" s="215"/>
      <c r="U122" s="215"/>
      <c r="V122" s="215"/>
      <c r="W122" s="215"/>
      <c r="X122" s="215"/>
      <c r="Y122" s="215"/>
      <c r="Z122" s="215"/>
      <c r="AA122" s="215"/>
      <c r="AB122" s="215"/>
      <c r="AC122" s="215"/>
      <c r="AD122" s="215"/>
      <c r="AE122" s="215"/>
      <c r="AF122" s="215"/>
      <c r="AG122" s="215"/>
      <c r="AH122" s="215"/>
      <c r="AI122" s="215"/>
      <c r="AJ122" s="215"/>
      <c r="AK122" s="215"/>
      <c r="AL122" s="215"/>
      <c r="AM122" s="215"/>
      <c r="AN122" s="215"/>
      <c r="AO122" s="215"/>
      <c r="AP122" s="215"/>
      <c r="AQ122" s="215"/>
      <c r="AR122" s="215"/>
      <c r="AS122" s="215"/>
      <c r="AT122" s="215"/>
      <c r="AU122" s="216"/>
      <c r="AV122" s="217">
        <v>0</v>
      </c>
      <c r="AW122" s="218"/>
      <c r="AX122" s="218"/>
      <c r="AY122" s="218"/>
      <c r="AZ122" s="218"/>
      <c r="BA122" s="218"/>
      <c r="BB122" s="218"/>
      <c r="BC122" s="218"/>
      <c r="BD122" s="218"/>
      <c r="BE122" s="218"/>
      <c r="BF122" s="218"/>
      <c r="BG122" s="218"/>
      <c r="BH122" s="218"/>
      <c r="BI122" s="218"/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9"/>
      <c r="BY122" s="217">
        <v>0</v>
      </c>
      <c r="BZ122" s="218"/>
      <c r="CA122" s="218"/>
      <c r="CB122" s="218"/>
      <c r="CC122" s="218"/>
      <c r="CD122" s="218"/>
      <c r="CE122" s="218"/>
      <c r="CF122" s="218"/>
      <c r="CG122" s="218"/>
      <c r="CH122" s="218"/>
      <c r="CI122" s="218"/>
      <c r="CJ122" s="218"/>
      <c r="CK122" s="218"/>
      <c r="CL122" s="218"/>
      <c r="CM122" s="218"/>
      <c r="CN122" s="218"/>
      <c r="CO122" s="218"/>
      <c r="CP122" s="218"/>
      <c r="CQ122" s="218"/>
      <c r="CR122" s="218"/>
      <c r="CS122" s="218"/>
      <c r="CT122" s="218"/>
      <c r="CU122" s="218"/>
      <c r="CV122" s="218"/>
      <c r="CW122" s="218"/>
      <c r="CX122" s="218"/>
      <c r="CY122" s="218"/>
      <c r="CZ122" s="218"/>
      <c r="DA122" s="219"/>
      <c r="DC122" s="40"/>
      <c r="FK122" s="69"/>
      <c r="FL122" s="69"/>
    </row>
    <row r="123" spans="1:168" s="17" customFormat="1" x14ac:dyDescent="0.25">
      <c r="A123" s="20"/>
      <c r="B123" s="215" t="s">
        <v>71</v>
      </c>
      <c r="C123" s="215"/>
      <c r="D123" s="215"/>
      <c r="E123" s="215"/>
      <c r="F123" s="215"/>
      <c r="G123" s="215"/>
      <c r="H123" s="215"/>
      <c r="I123" s="215"/>
      <c r="J123" s="215"/>
      <c r="K123" s="215"/>
      <c r="L123" s="215"/>
      <c r="M123" s="215"/>
      <c r="N123" s="215"/>
      <c r="O123" s="215"/>
      <c r="P123" s="215"/>
      <c r="Q123" s="215"/>
      <c r="R123" s="215"/>
      <c r="S123" s="215"/>
      <c r="T123" s="215"/>
      <c r="U123" s="215"/>
      <c r="V123" s="215"/>
      <c r="W123" s="215"/>
      <c r="X123" s="215"/>
      <c r="Y123" s="215"/>
      <c r="Z123" s="215"/>
      <c r="AA123" s="215"/>
      <c r="AB123" s="215"/>
      <c r="AC123" s="215"/>
      <c r="AD123" s="215"/>
      <c r="AE123" s="215"/>
      <c r="AF123" s="215"/>
      <c r="AG123" s="215"/>
      <c r="AH123" s="215"/>
      <c r="AI123" s="215"/>
      <c r="AJ123" s="215"/>
      <c r="AK123" s="215"/>
      <c r="AL123" s="215"/>
      <c r="AM123" s="215"/>
      <c r="AN123" s="215"/>
      <c r="AO123" s="215"/>
      <c r="AP123" s="215"/>
      <c r="AQ123" s="215"/>
      <c r="AR123" s="215"/>
      <c r="AS123" s="215"/>
      <c r="AT123" s="215"/>
      <c r="AU123" s="216"/>
      <c r="AV123" s="217">
        <f>CR104*1000</f>
        <v>10855</v>
      </c>
      <c r="AW123" s="218"/>
      <c r="AX123" s="218"/>
      <c r="AY123" s="218"/>
      <c r="AZ123" s="218"/>
      <c r="BA123" s="218"/>
      <c r="BB123" s="218"/>
      <c r="BC123" s="218"/>
      <c r="BD123" s="218"/>
      <c r="BE123" s="218"/>
      <c r="BF123" s="218"/>
      <c r="BG123" s="218"/>
      <c r="BH123" s="218"/>
      <c r="BI123" s="218"/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9"/>
      <c r="BY123" s="217">
        <f>(DN104)*1000</f>
        <v>10538.93</v>
      </c>
      <c r="BZ123" s="218"/>
      <c r="CA123" s="218"/>
      <c r="CB123" s="218"/>
      <c r="CC123" s="218"/>
      <c r="CD123" s="218"/>
      <c r="CE123" s="218"/>
      <c r="CF123" s="218"/>
      <c r="CG123" s="218"/>
      <c r="CH123" s="218"/>
      <c r="CI123" s="218"/>
      <c r="CJ123" s="218"/>
      <c r="CK123" s="218"/>
      <c r="CL123" s="218"/>
      <c r="CM123" s="218"/>
      <c r="CN123" s="218"/>
      <c r="CO123" s="218"/>
      <c r="CP123" s="218"/>
      <c r="CQ123" s="218"/>
      <c r="CR123" s="218"/>
      <c r="CS123" s="218"/>
      <c r="CT123" s="218"/>
      <c r="CU123" s="218"/>
      <c r="CV123" s="218"/>
      <c r="CW123" s="218"/>
      <c r="CX123" s="218"/>
      <c r="CY123" s="218"/>
      <c r="CZ123" s="218"/>
      <c r="DA123" s="219"/>
      <c r="DC123" s="40"/>
      <c r="FK123" s="69"/>
      <c r="FL123" s="69"/>
    </row>
    <row r="124" spans="1:168" s="17" customFormat="1" x14ac:dyDescent="0.25">
      <c r="A124" s="20"/>
      <c r="B124" s="215" t="s">
        <v>72</v>
      </c>
      <c r="C124" s="215"/>
      <c r="D124" s="215"/>
      <c r="E124" s="215"/>
      <c r="F124" s="215"/>
      <c r="G124" s="215"/>
      <c r="H124" s="215"/>
      <c r="I124" s="215"/>
      <c r="J124" s="215"/>
      <c r="K124" s="215"/>
      <c r="L124" s="215"/>
      <c r="M124" s="215"/>
      <c r="N124" s="215"/>
      <c r="O124" s="215"/>
      <c r="P124" s="215"/>
      <c r="Q124" s="215"/>
      <c r="R124" s="215"/>
      <c r="S124" s="215"/>
      <c r="T124" s="215"/>
      <c r="U124" s="215"/>
      <c r="V124" s="215"/>
      <c r="W124" s="215"/>
      <c r="X124" s="215"/>
      <c r="Y124" s="215"/>
      <c r="Z124" s="215"/>
      <c r="AA124" s="215"/>
      <c r="AB124" s="215"/>
      <c r="AC124" s="215"/>
      <c r="AD124" s="215"/>
      <c r="AE124" s="215"/>
      <c r="AF124" s="215"/>
      <c r="AG124" s="215"/>
      <c r="AH124" s="215"/>
      <c r="AI124" s="215"/>
      <c r="AJ124" s="215"/>
      <c r="AK124" s="215"/>
      <c r="AL124" s="215"/>
      <c r="AM124" s="215"/>
      <c r="AN124" s="215"/>
      <c r="AO124" s="215"/>
      <c r="AP124" s="215"/>
      <c r="AQ124" s="215"/>
      <c r="AR124" s="215"/>
      <c r="AS124" s="215"/>
      <c r="AT124" s="215"/>
      <c r="AU124" s="216"/>
      <c r="AV124" s="217">
        <f>CR110*1000</f>
        <v>0</v>
      </c>
      <c r="AW124" s="218"/>
      <c r="AX124" s="218"/>
      <c r="AY124" s="218"/>
      <c r="AZ124" s="218"/>
      <c r="BA124" s="218"/>
      <c r="BB124" s="218"/>
      <c r="BC124" s="218"/>
      <c r="BD124" s="218"/>
      <c r="BE124" s="218"/>
      <c r="BF124" s="218"/>
      <c r="BG124" s="218"/>
      <c r="BH124" s="218"/>
      <c r="BI124" s="218"/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9"/>
      <c r="BY124" s="220">
        <f>DN110*1000</f>
        <v>0</v>
      </c>
      <c r="BZ124" s="221"/>
      <c r="CA124" s="221"/>
      <c r="CB124" s="221"/>
      <c r="CC124" s="221"/>
      <c r="CD124" s="221"/>
      <c r="CE124" s="221"/>
      <c r="CF124" s="221"/>
      <c r="CG124" s="221"/>
      <c r="CH124" s="221"/>
      <c r="CI124" s="221"/>
      <c r="CJ124" s="221"/>
      <c r="CK124" s="221"/>
      <c r="CL124" s="221"/>
      <c r="CM124" s="221"/>
      <c r="CN124" s="221"/>
      <c r="CO124" s="221"/>
      <c r="CP124" s="221"/>
      <c r="CQ124" s="221"/>
      <c r="CR124" s="221"/>
      <c r="CS124" s="221"/>
      <c r="CT124" s="221"/>
      <c r="CU124" s="221"/>
      <c r="CV124" s="221"/>
      <c r="CW124" s="221"/>
      <c r="CX124" s="221"/>
      <c r="CY124" s="221"/>
      <c r="CZ124" s="221"/>
      <c r="DA124" s="222"/>
      <c r="DC124" s="40"/>
      <c r="FK124" s="69"/>
      <c r="FL124" s="69"/>
    </row>
    <row r="125" spans="1:168" s="17" customFormat="1" x14ac:dyDescent="0.25">
      <c r="A125" s="20"/>
      <c r="B125" s="215" t="s">
        <v>73</v>
      </c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5"/>
      <c r="Q125" s="215"/>
      <c r="R125" s="215"/>
      <c r="S125" s="215"/>
      <c r="T125" s="215"/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F125" s="215"/>
      <c r="AG125" s="215"/>
      <c r="AH125" s="215"/>
      <c r="AI125" s="215"/>
      <c r="AJ125" s="215"/>
      <c r="AK125" s="215"/>
      <c r="AL125" s="215"/>
      <c r="AM125" s="215"/>
      <c r="AN125" s="215"/>
      <c r="AO125" s="215"/>
      <c r="AP125" s="215"/>
      <c r="AQ125" s="215"/>
      <c r="AR125" s="215"/>
      <c r="AS125" s="215"/>
      <c r="AT125" s="215"/>
      <c r="AU125" s="216"/>
      <c r="AV125" s="217">
        <f>CR105*1000</f>
        <v>624.21</v>
      </c>
      <c r="AW125" s="218"/>
      <c r="AX125" s="218"/>
      <c r="AY125" s="218"/>
      <c r="AZ125" s="218"/>
      <c r="BA125" s="218"/>
      <c r="BB125" s="218"/>
      <c r="BC125" s="218"/>
      <c r="BD125" s="218"/>
      <c r="BE125" s="218"/>
      <c r="BF125" s="218"/>
      <c r="BG125" s="218"/>
      <c r="BH125" s="218"/>
      <c r="BI125" s="218"/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9"/>
      <c r="BY125" s="217">
        <f>DN105*1000</f>
        <v>468.28999999999996</v>
      </c>
      <c r="BZ125" s="218"/>
      <c r="CA125" s="218"/>
      <c r="CB125" s="218"/>
      <c r="CC125" s="218"/>
      <c r="CD125" s="218"/>
      <c r="CE125" s="218"/>
      <c r="CF125" s="218"/>
      <c r="CG125" s="218"/>
      <c r="CH125" s="218"/>
      <c r="CI125" s="218"/>
      <c r="CJ125" s="218"/>
      <c r="CK125" s="218"/>
      <c r="CL125" s="218"/>
      <c r="CM125" s="218"/>
      <c r="CN125" s="218"/>
      <c r="CO125" s="218"/>
      <c r="CP125" s="218"/>
      <c r="CQ125" s="218"/>
      <c r="CR125" s="218"/>
      <c r="CS125" s="218"/>
      <c r="CT125" s="218"/>
      <c r="CU125" s="218"/>
      <c r="CV125" s="218"/>
      <c r="CW125" s="218"/>
      <c r="CX125" s="218"/>
      <c r="CY125" s="218"/>
      <c r="CZ125" s="218"/>
      <c r="DA125" s="219"/>
      <c r="DC125" s="40"/>
      <c r="FK125" s="69"/>
      <c r="FL125" s="69"/>
    </row>
    <row r="126" spans="1:168" s="17" customFormat="1" x14ac:dyDescent="0.25">
      <c r="A126" s="20"/>
      <c r="B126" s="215" t="s">
        <v>74</v>
      </c>
      <c r="C126" s="215"/>
      <c r="D126" s="215"/>
      <c r="E126" s="215"/>
      <c r="F126" s="215"/>
      <c r="G126" s="215"/>
      <c r="H126" s="215"/>
      <c r="I126" s="215"/>
      <c r="J126" s="215"/>
      <c r="K126" s="215"/>
      <c r="L126" s="215"/>
      <c r="M126" s="215"/>
      <c r="N126" s="215"/>
      <c r="O126" s="215"/>
      <c r="P126" s="215"/>
      <c r="Q126" s="215"/>
      <c r="R126" s="215"/>
      <c r="S126" s="215"/>
      <c r="T126" s="215"/>
      <c r="U126" s="215"/>
      <c r="V126" s="215"/>
      <c r="W126" s="215"/>
      <c r="X126" s="215"/>
      <c r="Y126" s="215"/>
      <c r="Z126" s="215"/>
      <c r="AA126" s="215"/>
      <c r="AB126" s="215"/>
      <c r="AC126" s="215"/>
      <c r="AD126" s="215"/>
      <c r="AE126" s="215"/>
      <c r="AF126" s="215"/>
      <c r="AG126" s="215"/>
      <c r="AH126" s="215"/>
      <c r="AI126" s="215"/>
      <c r="AJ126" s="215"/>
      <c r="AK126" s="215"/>
      <c r="AL126" s="215"/>
      <c r="AM126" s="215"/>
      <c r="AN126" s="215"/>
      <c r="AO126" s="215"/>
      <c r="AP126" s="215"/>
      <c r="AQ126" s="215"/>
      <c r="AR126" s="215"/>
      <c r="AS126" s="215"/>
      <c r="AT126" s="215"/>
      <c r="AU126" s="216"/>
      <c r="AV126" s="217">
        <f>(CR106+CR107+CR108)*1000</f>
        <v>156.59800000000001</v>
      </c>
      <c r="AW126" s="218"/>
      <c r="AX126" s="218"/>
      <c r="AY126" s="218"/>
      <c r="AZ126" s="218"/>
      <c r="BA126" s="218"/>
      <c r="BB126" s="218"/>
      <c r="BC126" s="218"/>
      <c r="BD126" s="218"/>
      <c r="BE126" s="218"/>
      <c r="BF126" s="218"/>
      <c r="BG126" s="218"/>
      <c r="BH126" s="218"/>
      <c r="BI126" s="218"/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9"/>
      <c r="BY126" s="217">
        <f>(DN106+DN107+DN108)*1000</f>
        <v>158.875</v>
      </c>
      <c r="BZ126" s="218"/>
      <c r="CA126" s="218"/>
      <c r="CB126" s="218"/>
      <c r="CC126" s="218"/>
      <c r="CD126" s="218"/>
      <c r="CE126" s="218"/>
      <c r="CF126" s="218"/>
      <c r="CG126" s="218"/>
      <c r="CH126" s="218"/>
      <c r="CI126" s="218"/>
      <c r="CJ126" s="218"/>
      <c r="CK126" s="218"/>
      <c r="CL126" s="218"/>
      <c r="CM126" s="218"/>
      <c r="CN126" s="218"/>
      <c r="CO126" s="218"/>
      <c r="CP126" s="218"/>
      <c r="CQ126" s="218"/>
      <c r="CR126" s="218"/>
      <c r="CS126" s="218"/>
      <c r="CT126" s="218"/>
      <c r="CU126" s="218"/>
      <c r="CV126" s="218"/>
      <c r="CW126" s="218"/>
      <c r="CX126" s="218"/>
      <c r="CY126" s="218"/>
      <c r="CZ126" s="218"/>
      <c r="DA126" s="219"/>
      <c r="DC126" s="40"/>
      <c r="FK126" s="69"/>
      <c r="FL126" s="69"/>
    </row>
    <row r="127" spans="1:168" s="17" customFormat="1" x14ac:dyDescent="0.25">
      <c r="A127" s="20"/>
      <c r="B127" s="215" t="s">
        <v>75</v>
      </c>
      <c r="C127" s="215"/>
      <c r="D127" s="215"/>
      <c r="E127" s="215"/>
      <c r="F127" s="215"/>
      <c r="G127" s="215"/>
      <c r="H127" s="215"/>
      <c r="I127" s="215"/>
      <c r="J127" s="215"/>
      <c r="K127" s="215"/>
      <c r="L127" s="215"/>
      <c r="M127" s="215"/>
      <c r="N127" s="215"/>
      <c r="O127" s="215"/>
      <c r="P127" s="215"/>
      <c r="Q127" s="215"/>
      <c r="R127" s="215"/>
      <c r="S127" s="215"/>
      <c r="T127" s="215"/>
      <c r="U127" s="215"/>
      <c r="V127" s="215"/>
      <c r="W127" s="215"/>
      <c r="X127" s="215"/>
      <c r="Y127" s="215"/>
      <c r="Z127" s="215"/>
      <c r="AA127" s="215"/>
      <c r="AB127" s="215"/>
      <c r="AC127" s="215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6"/>
      <c r="AV127" s="217">
        <v>0</v>
      </c>
      <c r="AW127" s="218"/>
      <c r="AX127" s="218"/>
      <c r="AY127" s="218"/>
      <c r="AZ127" s="218"/>
      <c r="BA127" s="218"/>
      <c r="BB127" s="218"/>
      <c r="BC127" s="218"/>
      <c r="BD127" s="218"/>
      <c r="BE127" s="218"/>
      <c r="BF127" s="218"/>
      <c r="BG127" s="218"/>
      <c r="BH127" s="218"/>
      <c r="BI127" s="218"/>
      <c r="BJ127" s="218"/>
      <c r="BK127" s="218"/>
      <c r="BL127" s="218"/>
      <c r="BM127" s="218"/>
      <c r="BN127" s="218"/>
      <c r="BO127" s="218"/>
      <c r="BP127" s="218"/>
      <c r="BQ127" s="218"/>
      <c r="BR127" s="218"/>
      <c r="BS127" s="218"/>
      <c r="BT127" s="218"/>
      <c r="BU127" s="218"/>
      <c r="BV127" s="218"/>
      <c r="BW127" s="218"/>
      <c r="BX127" s="219"/>
      <c r="BY127" s="217">
        <v>0</v>
      </c>
      <c r="BZ127" s="218"/>
      <c r="CA127" s="218"/>
      <c r="CB127" s="218"/>
      <c r="CC127" s="218"/>
      <c r="CD127" s="218"/>
      <c r="CE127" s="218"/>
      <c r="CF127" s="218"/>
      <c r="CG127" s="218"/>
      <c r="CH127" s="218"/>
      <c r="CI127" s="218"/>
      <c r="CJ127" s="218"/>
      <c r="CK127" s="218"/>
      <c r="CL127" s="218"/>
      <c r="CM127" s="218"/>
      <c r="CN127" s="218"/>
      <c r="CO127" s="218"/>
      <c r="CP127" s="218"/>
      <c r="CQ127" s="218"/>
      <c r="CR127" s="218"/>
      <c r="CS127" s="218"/>
      <c r="CT127" s="218"/>
      <c r="CU127" s="218"/>
      <c r="CV127" s="218"/>
      <c r="CW127" s="218"/>
      <c r="CX127" s="218"/>
      <c r="CY127" s="218"/>
      <c r="CZ127" s="218"/>
      <c r="DA127" s="219"/>
      <c r="DC127" s="40"/>
      <c r="FK127" s="69"/>
      <c r="FL127" s="69"/>
    </row>
    <row r="128" spans="1:168" s="17" customFormat="1" x14ac:dyDescent="0.25">
      <c r="A128" s="20"/>
      <c r="B128" s="215" t="s">
        <v>76</v>
      </c>
      <c r="C128" s="215"/>
      <c r="D128" s="215"/>
      <c r="E128" s="215"/>
      <c r="F128" s="215"/>
      <c r="G128" s="215"/>
      <c r="H128" s="215"/>
      <c r="I128" s="215"/>
      <c r="J128" s="215"/>
      <c r="K128" s="215"/>
      <c r="L128" s="215"/>
      <c r="M128" s="215"/>
      <c r="N128" s="215"/>
      <c r="O128" s="215"/>
      <c r="P128" s="215"/>
      <c r="Q128" s="215"/>
      <c r="R128" s="215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6"/>
      <c r="AV128" s="217">
        <v>0</v>
      </c>
      <c r="AW128" s="218"/>
      <c r="AX128" s="218"/>
      <c r="AY128" s="218"/>
      <c r="AZ128" s="218"/>
      <c r="BA128" s="218"/>
      <c r="BB128" s="218"/>
      <c r="BC128" s="218"/>
      <c r="BD128" s="218"/>
      <c r="BE128" s="218"/>
      <c r="BF128" s="218"/>
      <c r="BG128" s="218"/>
      <c r="BH128" s="218"/>
      <c r="BI128" s="218"/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9"/>
      <c r="BY128" s="217">
        <v>0</v>
      </c>
      <c r="BZ128" s="218"/>
      <c r="CA128" s="218"/>
      <c r="CB128" s="218"/>
      <c r="CC128" s="218"/>
      <c r="CD128" s="218"/>
      <c r="CE128" s="218"/>
      <c r="CF128" s="218"/>
      <c r="CG128" s="218"/>
      <c r="CH128" s="218"/>
      <c r="CI128" s="218"/>
      <c r="CJ128" s="218"/>
      <c r="CK128" s="218"/>
      <c r="CL128" s="218"/>
      <c r="CM128" s="218"/>
      <c r="CN128" s="218"/>
      <c r="CO128" s="218"/>
      <c r="CP128" s="218"/>
      <c r="CQ128" s="218"/>
      <c r="CR128" s="218"/>
      <c r="CS128" s="218"/>
      <c r="CT128" s="218"/>
      <c r="CU128" s="218"/>
      <c r="CV128" s="218"/>
      <c r="CW128" s="218"/>
      <c r="CX128" s="218"/>
      <c r="CY128" s="218"/>
      <c r="CZ128" s="218"/>
      <c r="DA128" s="219"/>
      <c r="DC128" s="40"/>
      <c r="FK128" s="69"/>
      <c r="FL128" s="69"/>
    </row>
    <row r="129" spans="1:168" s="17" customFormat="1" x14ac:dyDescent="0.25">
      <c r="A129" s="20"/>
      <c r="B129" s="215" t="s">
        <v>77</v>
      </c>
      <c r="C129" s="215"/>
      <c r="D129" s="215"/>
      <c r="E129" s="215"/>
      <c r="F129" s="215"/>
      <c r="G129" s="215"/>
      <c r="H129" s="215"/>
      <c r="I129" s="215"/>
      <c r="J129" s="215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5"/>
      <c r="AG129" s="215"/>
      <c r="AH129" s="215"/>
      <c r="AI129" s="215"/>
      <c r="AJ129" s="215"/>
      <c r="AK129" s="215"/>
      <c r="AL129" s="215"/>
      <c r="AM129" s="215"/>
      <c r="AN129" s="215"/>
      <c r="AO129" s="215"/>
      <c r="AP129" s="215"/>
      <c r="AQ129" s="215"/>
      <c r="AR129" s="215"/>
      <c r="AS129" s="215"/>
      <c r="AT129" s="215"/>
      <c r="AU129" s="216"/>
      <c r="AV129" s="217">
        <v>0</v>
      </c>
      <c r="AW129" s="218"/>
      <c r="AX129" s="218"/>
      <c r="AY129" s="218"/>
      <c r="AZ129" s="218"/>
      <c r="BA129" s="218"/>
      <c r="BB129" s="218"/>
      <c r="BC129" s="218"/>
      <c r="BD129" s="218"/>
      <c r="BE129" s="218"/>
      <c r="BF129" s="218"/>
      <c r="BG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9"/>
      <c r="BY129" s="217">
        <v>0</v>
      </c>
      <c r="BZ129" s="218"/>
      <c r="CA129" s="218"/>
      <c r="CB129" s="218"/>
      <c r="CC129" s="218"/>
      <c r="CD129" s="218"/>
      <c r="CE129" s="218"/>
      <c r="CF129" s="218"/>
      <c r="CG129" s="218"/>
      <c r="CH129" s="218"/>
      <c r="CI129" s="218"/>
      <c r="CJ129" s="218"/>
      <c r="CK129" s="218"/>
      <c r="CL129" s="218"/>
      <c r="CM129" s="218"/>
      <c r="CN129" s="218"/>
      <c r="CO129" s="218"/>
      <c r="CP129" s="218"/>
      <c r="CQ129" s="218"/>
      <c r="CR129" s="218"/>
      <c r="CS129" s="218"/>
      <c r="CT129" s="218"/>
      <c r="CU129" s="218"/>
      <c r="CV129" s="218"/>
      <c r="CW129" s="218"/>
      <c r="CX129" s="218"/>
      <c r="CY129" s="218"/>
      <c r="CZ129" s="218"/>
      <c r="DA129" s="219"/>
      <c r="DC129" s="40"/>
      <c r="FK129" s="69"/>
      <c r="FL129" s="69"/>
    </row>
    <row r="130" spans="1:168" s="17" customFormat="1" x14ac:dyDescent="0.25">
      <c r="A130" s="20"/>
      <c r="B130" s="215" t="s">
        <v>78</v>
      </c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6"/>
      <c r="AV130" s="217">
        <v>0</v>
      </c>
      <c r="AW130" s="218"/>
      <c r="AX130" s="218"/>
      <c r="AY130" s="218"/>
      <c r="AZ130" s="218"/>
      <c r="BA130" s="218"/>
      <c r="BB130" s="218"/>
      <c r="BC130" s="218"/>
      <c r="BD130" s="218"/>
      <c r="BE130" s="218"/>
      <c r="BF130" s="218"/>
      <c r="BG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9"/>
      <c r="BY130" s="217">
        <v>0</v>
      </c>
      <c r="BZ130" s="218"/>
      <c r="CA130" s="218"/>
      <c r="CB130" s="218"/>
      <c r="CC130" s="218"/>
      <c r="CD130" s="218"/>
      <c r="CE130" s="218"/>
      <c r="CF130" s="218"/>
      <c r="CG130" s="218"/>
      <c r="CH130" s="218"/>
      <c r="CI130" s="218"/>
      <c r="CJ130" s="218"/>
      <c r="CK130" s="218"/>
      <c r="CL130" s="218"/>
      <c r="CM130" s="218"/>
      <c r="CN130" s="218"/>
      <c r="CO130" s="218"/>
      <c r="CP130" s="218"/>
      <c r="CQ130" s="218"/>
      <c r="CR130" s="218"/>
      <c r="CS130" s="218"/>
      <c r="CT130" s="218"/>
      <c r="CU130" s="218"/>
      <c r="CV130" s="218"/>
      <c r="CW130" s="218"/>
      <c r="CX130" s="218"/>
      <c r="CY130" s="218"/>
      <c r="CZ130" s="218"/>
      <c r="DA130" s="219"/>
      <c r="DC130" s="40"/>
      <c r="FK130" s="69"/>
      <c r="FL130" s="69"/>
    </row>
    <row r="131" spans="1:168" s="17" customFormat="1" x14ac:dyDescent="0.25">
      <c r="A131" s="20"/>
      <c r="B131" s="215" t="s">
        <v>47</v>
      </c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  <c r="S131" s="215"/>
      <c r="T131" s="215"/>
      <c r="U131" s="215"/>
      <c r="V131" s="215"/>
      <c r="W131" s="215"/>
      <c r="X131" s="215"/>
      <c r="Y131" s="215"/>
      <c r="Z131" s="215"/>
      <c r="AA131" s="215"/>
      <c r="AB131" s="215"/>
      <c r="AC131" s="215"/>
      <c r="AD131" s="215"/>
      <c r="AE131" s="215"/>
      <c r="AF131" s="215"/>
      <c r="AG131" s="215"/>
      <c r="AH131" s="215"/>
      <c r="AI131" s="215"/>
      <c r="AJ131" s="215"/>
      <c r="AK131" s="215"/>
      <c r="AL131" s="215"/>
      <c r="AM131" s="215"/>
      <c r="AN131" s="215"/>
      <c r="AO131" s="215"/>
      <c r="AP131" s="215"/>
      <c r="AQ131" s="215"/>
      <c r="AR131" s="215"/>
      <c r="AS131" s="215"/>
      <c r="AT131" s="215"/>
      <c r="AU131" s="216"/>
      <c r="AV131" s="224">
        <f>AV123+AV125+AV126+AV124</f>
        <v>11635.807999999999</v>
      </c>
      <c r="AW131" s="225"/>
      <c r="AX131" s="225"/>
      <c r="AY131" s="225"/>
      <c r="AZ131" s="225"/>
      <c r="BA131" s="225"/>
      <c r="BB131" s="225"/>
      <c r="BC131" s="225"/>
      <c r="BD131" s="225"/>
      <c r="BE131" s="225"/>
      <c r="BF131" s="225"/>
      <c r="BG131" s="225"/>
      <c r="BH131" s="225"/>
      <c r="BI131" s="225"/>
      <c r="BJ131" s="225"/>
      <c r="BK131" s="225"/>
      <c r="BL131" s="225"/>
      <c r="BM131" s="225"/>
      <c r="BN131" s="225"/>
      <c r="BO131" s="225"/>
      <c r="BP131" s="225"/>
      <c r="BQ131" s="225"/>
      <c r="BR131" s="225"/>
      <c r="BS131" s="225"/>
      <c r="BT131" s="225"/>
      <c r="BU131" s="225"/>
      <c r="BV131" s="225"/>
      <c r="BW131" s="225"/>
      <c r="BX131" s="226"/>
      <c r="BY131" s="224">
        <f>BY123+BY125+BY126+BY124</f>
        <v>11166.095000000001</v>
      </c>
      <c r="BZ131" s="225"/>
      <c r="CA131" s="225"/>
      <c r="CB131" s="225"/>
      <c r="CC131" s="225"/>
      <c r="CD131" s="225"/>
      <c r="CE131" s="225"/>
      <c r="CF131" s="225"/>
      <c r="CG131" s="225"/>
      <c r="CH131" s="225"/>
      <c r="CI131" s="225"/>
      <c r="CJ131" s="225"/>
      <c r="CK131" s="225"/>
      <c r="CL131" s="225"/>
      <c r="CM131" s="225"/>
      <c r="CN131" s="225"/>
      <c r="CO131" s="225"/>
      <c r="CP131" s="225"/>
      <c r="CQ131" s="225"/>
      <c r="CR131" s="225"/>
      <c r="CS131" s="225"/>
      <c r="CT131" s="225"/>
      <c r="CU131" s="225"/>
      <c r="CV131" s="225"/>
      <c r="CW131" s="225"/>
      <c r="CX131" s="225"/>
      <c r="CY131" s="225"/>
      <c r="CZ131" s="225"/>
      <c r="DA131" s="226"/>
      <c r="DC131" s="40"/>
      <c r="FK131" s="69"/>
      <c r="FL131" s="69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2025-01-09T23:43:13Z</dcterms:modified>
</cp:coreProperties>
</file>