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715" windowHeight="13470"/>
  </bookViews>
  <sheets>
    <sheet name="Август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3" i="13" l="1"/>
  <c r="BQ63" i="13"/>
  <c r="BY112" i="13" l="1"/>
  <c r="BY111" i="13"/>
  <c r="BY110" i="13"/>
  <c r="AV110" i="13" l="1"/>
  <c r="AV109" i="13"/>
  <c r="AV112" i="13" l="1"/>
  <c r="AV111" i="13"/>
  <c r="EK96" i="13" l="1"/>
  <c r="FL90" i="13"/>
  <c r="FK91" i="13"/>
  <c r="EK90" i="13" s="1"/>
  <c r="FL89" i="13" l="1"/>
  <c r="DN97" i="13" l="1"/>
  <c r="CR97" i="13"/>
  <c r="CK79" i="13"/>
  <c r="CK78" i="13"/>
  <c r="CK77" i="13"/>
  <c r="CK76" i="13"/>
  <c r="CK75" i="13"/>
  <c r="CK74" i="13"/>
  <c r="CK73" i="13"/>
  <c r="CK72" i="13"/>
  <c r="CY27" i="13"/>
  <c r="DT27" i="13" s="1"/>
  <c r="CG27" i="13"/>
  <c r="AZ27" i="13"/>
  <c r="DR14" i="13"/>
  <c r="EL14" i="13" s="1"/>
  <c r="EM27" i="13" s="1"/>
  <c r="EA55" i="13" s="1"/>
  <c r="FL91" i="13" l="1"/>
  <c r="BY117" i="13"/>
  <c r="AV117" i="13"/>
</calcChain>
</file>

<file path=xl/sharedStrings.xml><?xml version="1.0" encoding="utf-8"?>
<sst xmlns="http://schemas.openxmlformats.org/spreadsheetml/2006/main" count="337" uniqueCount="139">
  <si>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</si>
  <si>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</si>
  <si>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</si>
  <si>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</si>
  <si>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</si>
  <si>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</si>
  <si>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</si>
  <si>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</si>
  <si>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</si>
  <si>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</si>
  <si>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</si>
  <si>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</si>
  <si>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</si>
  <si>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</si>
  <si>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</si>
  <si>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</si>
  <si>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</si>
  <si>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</si>
  <si>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</si>
  <si>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</si>
  <si>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</si>
  <si>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</si>
  <si>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</si>
  <si>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</si>
  <si>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</si>
  <si>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</si>
  <si>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</si>
  <si>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</si>
  <si>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</si>
  <si>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</si>
  <si>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</si>
  <si>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</si>
  <si>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</si>
  <si>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</si>
  <si>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</si>
  <si>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</si>
  <si>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</si>
  <si>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</si>
  <si>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</si>
  <si>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</si>
  <si>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</si>
  <si>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</si>
  <si>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</si>
  <si>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</si>
  <si>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</si>
  <si>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</si>
  <si>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</si>
  <si>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</si>
  <si>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</si>
  <si>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</si>
  <si>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</si>
  <si>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</si>
  <si>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</si>
  <si>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</si>
  <si>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</si>
  <si>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</si>
  <si>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</si>
  <si>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</si>
  <si>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</si>
  <si>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</si>
  <si>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</si>
  <si>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</si>
  <si>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</si>
  <si>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</si>
  <si>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</si>
  <si>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</si>
  <si>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</si>
  <si>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</si>
  <si>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</si>
  <si>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</si>
  <si>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</si>
  <si>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</si>
  <si>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</si>
  <si>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</si>
  <si>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</si>
  <si>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</si>
  <si>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</si>
  <si>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</si>
  <si>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</si>
  <si>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</si>
  <si>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</si>
  <si>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</si>
  <si>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</si>
  <si>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</si>
  <si>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</si>
  <si>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</si>
  <si>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</si>
  <si>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</si>
  <si>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</si>
  <si>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</si>
  <si>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</si>
  <si>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</si>
  <si>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</si>
  <si>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</si>
  <si>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</si>
  <si>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</si>
  <si>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</si>
  <si>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</si>
  <si>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</si>
  <si>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</si>
  <si>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</si>
  <si>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</si>
  <si>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</si>
  <si>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</si>
  <si>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</si>
  <si>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</si>
  <si>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</si>
  <si>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</si>
  <si>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</si>
  <si>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</si>
  <si>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</si>
  <si>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</si>
  <si>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</si>
  <si>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</si>
  <si>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</si>
  <si>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</si>
  <si>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</si>
  <si>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</si>
  <si>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</si>
  <si>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</si>
  <si>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</si>
  <si>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</si>
  <si>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</si>
  <si>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</si>
  <si>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</si>
  <si>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</si>
  <si>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</si>
  <si>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</si>
  <si>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</si>
  <si>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</si>
  <si>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</si>
  <si>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</si>
  <si>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</si>
  <si>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</si>
  <si>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</si>
  <si>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</si>
  <si>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август</t>
  </si>
  <si>
    <t xml:space="preserve">август (факт) </t>
  </si>
  <si>
    <t>за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</si>
</sst>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7"/>
  <sheetViews>
    <sheetView tabSelected="1" zoomScale="70" zoomScaleNormal="70" workbookViewId="0">
      <selection activeCell="AV109" sqref="AV109:BX109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75" t="s">
        <v>1</v>
      </c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77" t="s">
        <v>114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K6" s="56"/>
      <c r="FL6" s="56"/>
    </row>
    <row r="7" spans="1:168" s="41" customFormat="1" ht="23.25" customHeight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K7" s="56"/>
      <c r="FL7" s="56"/>
    </row>
    <row r="8" spans="1:168" s="8" customFormat="1" ht="12.75" x14ac:dyDescent="0.2">
      <c r="AV8" s="78" t="s">
        <v>4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79" t="s">
        <v>119</v>
      </c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80" t="s">
        <v>136</v>
      </c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1" t="s">
        <v>129</v>
      </c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FK9" s="57"/>
      <c r="FL9" s="57"/>
    </row>
    <row r="10" spans="1:168" s="44" customFormat="1" ht="15.75" x14ac:dyDescent="0.25">
      <c r="C10" s="79" t="s">
        <v>5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 t="s">
        <v>137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DC10" s="7"/>
      <c r="FK10" s="58"/>
      <c r="FL10" s="58"/>
    </row>
    <row r="12" spans="1:168" s="12" customFormat="1" ht="90" customHeight="1" x14ac:dyDescent="0.2">
      <c r="A12" s="82" t="s">
        <v>6</v>
      </c>
      <c r="B12" s="82"/>
      <c r="C12" s="82"/>
      <c r="D12" s="82"/>
      <c r="E12" s="82"/>
      <c r="F12" s="82" t="s">
        <v>7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 t="s">
        <v>8</v>
      </c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 t="s">
        <v>9</v>
      </c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 t="s">
        <v>10</v>
      </c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 t="s">
        <v>11</v>
      </c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 t="s">
        <v>121</v>
      </c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 t="s">
        <v>12</v>
      </c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 t="s">
        <v>13</v>
      </c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 t="s">
        <v>14</v>
      </c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K12" s="59"/>
      <c r="FL12" s="59"/>
    </row>
    <row r="13" spans="1:168" s="13" customFormat="1" x14ac:dyDescent="0.25">
      <c r="A13" s="83">
        <v>1</v>
      </c>
      <c r="B13" s="84"/>
      <c r="C13" s="84"/>
      <c r="D13" s="84"/>
      <c r="E13" s="85"/>
      <c r="F13" s="86">
        <v>2</v>
      </c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>
        <v>3</v>
      </c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>
        <v>4</v>
      </c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>
        <v>5</v>
      </c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>
        <v>6</v>
      </c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>
        <v>7</v>
      </c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>
        <v>8</v>
      </c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>
        <v>9</v>
      </c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>
        <v>10</v>
      </c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K13" s="60"/>
      <c r="FL13" s="60"/>
    </row>
    <row r="14" spans="1:168" s="14" customFormat="1" ht="117" customHeight="1" x14ac:dyDescent="0.25">
      <c r="A14" s="90" t="s">
        <v>34</v>
      </c>
      <c r="B14" s="91"/>
      <c r="C14" s="91"/>
      <c r="D14" s="91"/>
      <c r="E14" s="92"/>
      <c r="F14" s="93" t="s">
        <v>79</v>
      </c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 t="s">
        <v>80</v>
      </c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4" t="s">
        <v>82</v>
      </c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5">
        <v>87.5</v>
      </c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6" t="s">
        <v>130</v>
      </c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87">
        <v>71.778000000000006</v>
      </c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9"/>
      <c r="DA14" s="87">
        <v>18.75</v>
      </c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9"/>
      <c r="DR14" s="87">
        <f>DA14</f>
        <v>18.75</v>
      </c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9"/>
      <c r="EL14" s="87">
        <f>AZ14-DR14</f>
        <v>68.75</v>
      </c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9"/>
      <c r="FK14" s="61"/>
      <c r="FL14" s="61"/>
    </row>
    <row r="15" spans="1:168" s="14" customFormat="1" ht="7.5" hidden="1" customHeight="1" x14ac:dyDescent="0.25">
      <c r="A15" s="90"/>
      <c r="B15" s="91"/>
      <c r="C15" s="91"/>
      <c r="D15" s="91"/>
      <c r="E15" s="92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77" t="s">
        <v>3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K19" s="63"/>
      <c r="FL19" s="63"/>
    </row>
    <row r="20" spans="1:168" s="44" customFormat="1" ht="15.75" x14ac:dyDescent="0.25">
      <c r="AV20" s="99" t="s">
        <v>110</v>
      </c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78" t="s">
        <v>4</v>
      </c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79" t="s">
        <v>120</v>
      </c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80" t="s">
        <v>136</v>
      </c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1" t="s">
        <v>129</v>
      </c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FK22" s="57"/>
      <c r="FL22" s="57"/>
    </row>
    <row r="23" spans="1:168" s="44" customFormat="1" ht="15.75" x14ac:dyDescent="0.25">
      <c r="C23" s="79" t="s">
        <v>5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 t="s">
        <v>137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DC23" s="7"/>
      <c r="FK23" s="58"/>
      <c r="FL23" s="58"/>
    </row>
    <row r="25" spans="1:168" s="12" customFormat="1" ht="61.5" customHeight="1" x14ac:dyDescent="0.2">
      <c r="A25" s="82" t="s">
        <v>6</v>
      </c>
      <c r="B25" s="82"/>
      <c r="C25" s="82"/>
      <c r="D25" s="82"/>
      <c r="E25" s="82"/>
      <c r="F25" s="82" t="s">
        <v>16</v>
      </c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 t="s">
        <v>8</v>
      </c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 t="s">
        <v>17</v>
      </c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 t="s">
        <v>18</v>
      </c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 t="s">
        <v>19</v>
      </c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 t="s">
        <v>20</v>
      </c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 t="s">
        <v>21</v>
      </c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 t="s">
        <v>22</v>
      </c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 t="s">
        <v>23</v>
      </c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K25" s="59"/>
      <c r="FL25" s="59"/>
    </row>
    <row r="26" spans="1:168" s="13" customFormat="1" x14ac:dyDescent="0.25">
      <c r="A26" s="83">
        <v>1</v>
      </c>
      <c r="B26" s="84"/>
      <c r="C26" s="84"/>
      <c r="D26" s="84"/>
      <c r="E26" s="85"/>
      <c r="F26" s="86">
        <v>2</v>
      </c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>
        <v>3</v>
      </c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>
        <v>4</v>
      </c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>
        <v>5</v>
      </c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>
        <v>6</v>
      </c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>
        <v>7</v>
      </c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>
        <v>8</v>
      </c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>
        <v>9</v>
      </c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>
        <v>10</v>
      </c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K26" s="60"/>
      <c r="FL26" s="60"/>
    </row>
    <row r="27" spans="1:168" s="14" customFormat="1" ht="117.75" customHeight="1" x14ac:dyDescent="0.25">
      <c r="A27" s="90" t="s">
        <v>34</v>
      </c>
      <c r="B27" s="91"/>
      <c r="C27" s="91"/>
      <c r="D27" s="91"/>
      <c r="E27" s="92"/>
      <c r="F27" s="93" t="s">
        <v>79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 t="s">
        <v>80</v>
      </c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4" t="s">
        <v>82</v>
      </c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106">
        <f>AZ14</f>
        <v>87.5</v>
      </c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96" t="s">
        <v>131</v>
      </c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106">
        <f>CJ14</f>
        <v>71.778000000000006</v>
      </c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>
        <f>DA14</f>
        <v>18.75</v>
      </c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>
        <f>CY27</f>
        <v>18.75</v>
      </c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3">
        <f>EL14</f>
        <v>68.75</v>
      </c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04" t="s">
        <v>25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K31" s="63"/>
      <c r="FL31" s="63"/>
    </row>
    <row r="32" spans="1:168" s="44" customFormat="1" ht="15.75" x14ac:dyDescent="0.25">
      <c r="AD32" s="99" t="s">
        <v>115</v>
      </c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100" t="s">
        <v>4</v>
      </c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79" t="s">
        <v>118</v>
      </c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80" t="s">
        <v>136</v>
      </c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101" t="s">
        <v>129</v>
      </c>
      <c r="DB34" s="101"/>
      <c r="DC34" s="101"/>
      <c r="DD34" s="101"/>
      <c r="DE34" s="101"/>
      <c r="DF34" s="101"/>
      <c r="DG34" s="101"/>
      <c r="DH34" s="101"/>
      <c r="DI34" s="102"/>
      <c r="DJ34" s="102"/>
      <c r="DK34" s="102"/>
      <c r="DL34" s="102"/>
      <c r="DM34" s="102"/>
      <c r="DN34" s="102"/>
      <c r="DO34" s="102"/>
      <c r="DP34" s="102"/>
      <c r="DQ34" s="102"/>
      <c r="FK34" s="57"/>
      <c r="FL34" s="57"/>
    </row>
    <row r="35" spans="1:168" s="44" customFormat="1" ht="15.75" x14ac:dyDescent="0.25">
      <c r="C35" s="79" t="s">
        <v>5</v>
      </c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80" t="s">
        <v>137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10" t="s">
        <v>26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2"/>
      <c r="L37" s="110" t="s">
        <v>27</v>
      </c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2"/>
      <c r="AD37" s="82" t="s">
        <v>28</v>
      </c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</row>
    <row r="38" spans="1:168" ht="13.5" customHeight="1" x14ac:dyDescent="0.25">
      <c r="A38" s="107"/>
      <c r="B38" s="108"/>
      <c r="C38" s="108"/>
      <c r="D38" s="108"/>
      <c r="E38" s="108"/>
      <c r="F38" s="108"/>
      <c r="G38" s="108"/>
      <c r="H38" s="108"/>
      <c r="I38" s="108"/>
      <c r="J38" s="108"/>
      <c r="K38" s="109"/>
      <c r="L38" s="107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9"/>
      <c r="AD38" s="107">
        <v>1</v>
      </c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9"/>
      <c r="BK38" s="107">
        <v>2</v>
      </c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8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8"/>
      <c r="CK38" s="108"/>
      <c r="CL38" s="108"/>
      <c r="CM38" s="108"/>
      <c r="CN38" s="108"/>
      <c r="CO38" s="108"/>
      <c r="CP38" s="108"/>
      <c r="CQ38" s="109"/>
      <c r="CR38" s="107">
        <v>3</v>
      </c>
      <c r="CS38" s="108"/>
      <c r="CT38" s="108"/>
      <c r="CU38" s="108"/>
      <c r="CV38" s="108"/>
      <c r="CW38" s="108"/>
      <c r="CX38" s="108"/>
      <c r="CY38" s="108"/>
      <c r="CZ38" s="108"/>
      <c r="DA38" s="108"/>
      <c r="DB38" s="108"/>
      <c r="DC38" s="108"/>
      <c r="DD38" s="108"/>
      <c r="DE38" s="108"/>
      <c r="DF38" s="108"/>
      <c r="DG38" s="108"/>
      <c r="DH38" s="108"/>
      <c r="DI38" s="108"/>
      <c r="DJ38" s="108"/>
      <c r="DK38" s="108"/>
      <c r="DL38" s="108"/>
      <c r="DM38" s="108"/>
      <c r="DN38" s="108"/>
      <c r="DO38" s="108"/>
      <c r="DP38" s="108"/>
      <c r="DQ38" s="108"/>
      <c r="DR38" s="108"/>
      <c r="DS38" s="108"/>
      <c r="DT38" s="108"/>
      <c r="DU38" s="108"/>
      <c r="DV38" s="108"/>
      <c r="DW38" s="108"/>
      <c r="DX38" s="109"/>
      <c r="DY38" s="82" t="s">
        <v>29</v>
      </c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82"/>
      <c r="EX38" s="82"/>
      <c r="EY38" s="82"/>
      <c r="EZ38" s="82"/>
      <c r="FA38" s="82"/>
      <c r="FB38" s="82"/>
      <c r="FC38" s="82"/>
      <c r="FD38" s="82"/>
      <c r="FE38" s="82"/>
    </row>
    <row r="39" spans="1:168" ht="13.5" customHeight="1" x14ac:dyDescent="0.25">
      <c r="A39" s="107"/>
      <c r="B39" s="108"/>
      <c r="C39" s="108"/>
      <c r="D39" s="108"/>
      <c r="E39" s="108"/>
      <c r="F39" s="108"/>
      <c r="G39" s="108"/>
      <c r="H39" s="108"/>
      <c r="I39" s="108"/>
      <c r="J39" s="108"/>
      <c r="K39" s="109"/>
      <c r="L39" s="107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9"/>
      <c r="AD39" s="107" t="s">
        <v>30</v>
      </c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9"/>
      <c r="BK39" s="107" t="s">
        <v>31</v>
      </c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9"/>
      <c r="CR39" s="107" t="s">
        <v>32</v>
      </c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9"/>
      <c r="DY39" s="82" t="s">
        <v>29</v>
      </c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82"/>
      <c r="EX39" s="82"/>
      <c r="EY39" s="82"/>
      <c r="EZ39" s="82"/>
      <c r="FA39" s="82"/>
      <c r="FB39" s="82"/>
      <c r="FC39" s="82"/>
      <c r="FD39" s="82"/>
      <c r="FE39" s="82"/>
    </row>
    <row r="40" spans="1:168" ht="44.25" customHeight="1" x14ac:dyDescent="0.25">
      <c r="A40" s="110"/>
      <c r="B40" s="111"/>
      <c r="C40" s="111"/>
      <c r="D40" s="111"/>
      <c r="E40" s="111"/>
      <c r="F40" s="111"/>
      <c r="G40" s="111"/>
      <c r="H40" s="111"/>
      <c r="I40" s="111"/>
      <c r="J40" s="111"/>
      <c r="K40" s="112"/>
      <c r="L40" s="110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2"/>
      <c r="AD40" s="113" t="s">
        <v>33</v>
      </c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 t="s">
        <v>125</v>
      </c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 t="s">
        <v>33</v>
      </c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 t="s">
        <v>125</v>
      </c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 t="s">
        <v>33</v>
      </c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 t="s">
        <v>125</v>
      </c>
      <c r="DI40" s="113"/>
      <c r="DJ40" s="113"/>
      <c r="DK40" s="113"/>
      <c r="DL40" s="113"/>
      <c r="DM40" s="113"/>
      <c r="DN40" s="113"/>
      <c r="DO40" s="113"/>
      <c r="DP40" s="113"/>
      <c r="DQ40" s="113"/>
      <c r="DR40" s="113"/>
      <c r="DS40" s="113"/>
      <c r="DT40" s="113"/>
      <c r="DU40" s="113"/>
      <c r="DV40" s="113"/>
      <c r="DW40" s="113"/>
      <c r="DX40" s="113"/>
      <c r="DY40" s="113" t="s">
        <v>33</v>
      </c>
      <c r="DZ40" s="113"/>
      <c r="EA40" s="113"/>
      <c r="EB40" s="113"/>
      <c r="EC40" s="113"/>
      <c r="ED40" s="113"/>
      <c r="EE40" s="113"/>
      <c r="EF40" s="113"/>
      <c r="EG40" s="113"/>
      <c r="EH40" s="113"/>
      <c r="EI40" s="113"/>
      <c r="EJ40" s="113"/>
      <c r="EK40" s="113"/>
      <c r="EL40" s="113"/>
      <c r="EM40" s="113"/>
      <c r="EN40" s="113"/>
      <c r="EO40" s="113" t="s">
        <v>125</v>
      </c>
      <c r="EP40" s="113"/>
      <c r="EQ40" s="113"/>
      <c r="ER40" s="113"/>
      <c r="ES40" s="113"/>
      <c r="ET40" s="113"/>
      <c r="EU40" s="113"/>
      <c r="EV40" s="113"/>
      <c r="EW40" s="113"/>
      <c r="EX40" s="113"/>
      <c r="EY40" s="113"/>
      <c r="EZ40" s="113"/>
      <c r="FA40" s="113"/>
      <c r="FB40" s="113"/>
      <c r="FC40" s="113"/>
      <c r="FD40" s="113"/>
      <c r="FE40" s="113"/>
    </row>
    <row r="41" spans="1:168" s="17" customFormat="1" x14ac:dyDescent="0.25">
      <c r="A41" s="90" t="s">
        <v>34</v>
      </c>
      <c r="B41" s="91"/>
      <c r="C41" s="91"/>
      <c r="D41" s="91"/>
      <c r="E41" s="91"/>
      <c r="F41" s="91"/>
      <c r="G41" s="91"/>
      <c r="H41" s="91"/>
      <c r="I41" s="91"/>
      <c r="J41" s="91"/>
      <c r="K41" s="92"/>
      <c r="L41" s="114" t="s">
        <v>35</v>
      </c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95"/>
      <c r="EL41" s="95"/>
      <c r="EM41" s="95"/>
      <c r="EN41" s="95"/>
      <c r="EO41" s="95"/>
      <c r="EP41" s="95"/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K41" s="65"/>
      <c r="FL41" s="65"/>
    </row>
    <row r="42" spans="1:168" s="17" customFormat="1" x14ac:dyDescent="0.25">
      <c r="A42" s="90" t="s">
        <v>36</v>
      </c>
      <c r="B42" s="91"/>
      <c r="C42" s="91"/>
      <c r="D42" s="91"/>
      <c r="E42" s="91"/>
      <c r="F42" s="91"/>
      <c r="G42" s="91"/>
      <c r="H42" s="91"/>
      <c r="I42" s="91"/>
      <c r="J42" s="91"/>
      <c r="K42" s="92"/>
      <c r="L42" s="114" t="s">
        <v>37</v>
      </c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5"/>
      <c r="EP42" s="95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K42" s="65"/>
      <c r="FL42" s="65"/>
    </row>
    <row r="43" spans="1:168" s="17" customFormat="1" x14ac:dyDescent="0.25">
      <c r="A43" s="90" t="s">
        <v>38</v>
      </c>
      <c r="B43" s="91"/>
      <c r="C43" s="91"/>
      <c r="D43" s="91"/>
      <c r="E43" s="91"/>
      <c r="F43" s="91"/>
      <c r="G43" s="91"/>
      <c r="H43" s="91"/>
      <c r="I43" s="91"/>
      <c r="J43" s="91"/>
      <c r="K43" s="92"/>
      <c r="L43" s="114" t="s">
        <v>39</v>
      </c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95"/>
      <c r="EL43" s="95"/>
      <c r="EM43" s="95"/>
      <c r="EN43" s="95"/>
      <c r="EO43" s="95"/>
      <c r="EP43" s="95"/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  <c r="FK43" s="65"/>
      <c r="FL43" s="65"/>
    </row>
    <row r="44" spans="1:168" s="17" customFormat="1" x14ac:dyDescent="0.25">
      <c r="A44" s="90" t="s">
        <v>29</v>
      </c>
      <c r="B44" s="91"/>
      <c r="C44" s="91"/>
      <c r="D44" s="91"/>
      <c r="E44" s="91"/>
      <c r="F44" s="91"/>
      <c r="G44" s="91"/>
      <c r="H44" s="91"/>
      <c r="I44" s="91"/>
      <c r="J44" s="91"/>
      <c r="K44" s="92"/>
      <c r="L44" s="114" t="s">
        <v>29</v>
      </c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  <c r="CS44" s="95"/>
      <c r="CT44" s="95"/>
      <c r="CU44" s="95"/>
      <c r="CV44" s="95"/>
      <c r="CW44" s="95"/>
      <c r="CX44" s="95"/>
      <c r="CY44" s="95"/>
      <c r="CZ44" s="95"/>
      <c r="DA44" s="95"/>
      <c r="DB44" s="95"/>
      <c r="DC44" s="95"/>
      <c r="DD44" s="95"/>
      <c r="DE44" s="95"/>
      <c r="DF44" s="95"/>
      <c r="DG44" s="95"/>
      <c r="DH44" s="95"/>
      <c r="DI44" s="95"/>
      <c r="DJ44" s="95"/>
      <c r="DK44" s="95"/>
      <c r="DL44" s="95"/>
      <c r="DM44" s="95"/>
      <c r="DN44" s="95"/>
      <c r="DO44" s="95"/>
      <c r="DP44" s="95"/>
      <c r="DQ44" s="95"/>
      <c r="DR44" s="95"/>
      <c r="DS44" s="95"/>
      <c r="DT44" s="95"/>
      <c r="DU44" s="95"/>
      <c r="DV44" s="95"/>
      <c r="DW44" s="95"/>
      <c r="DX44" s="95"/>
      <c r="DY44" s="95"/>
      <c r="DZ44" s="95"/>
      <c r="EA44" s="95"/>
      <c r="EB44" s="95"/>
      <c r="EC44" s="95"/>
      <c r="ED44" s="95"/>
      <c r="EE44" s="95"/>
      <c r="EF44" s="95"/>
      <c r="EG44" s="95"/>
      <c r="EH44" s="95"/>
      <c r="EI44" s="95"/>
      <c r="EJ44" s="95"/>
      <c r="EK44" s="95"/>
      <c r="EL44" s="95"/>
      <c r="EM44" s="95"/>
      <c r="EN44" s="95"/>
      <c r="EO44" s="95"/>
      <c r="EP44" s="95"/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04" t="s">
        <v>94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K48" s="63"/>
      <c r="FL48" s="63"/>
    </row>
    <row r="49" spans="1:169" s="8" customFormat="1" ht="15.75" x14ac:dyDescent="0.25">
      <c r="AV49" s="78" t="s">
        <v>4</v>
      </c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79" t="s">
        <v>90</v>
      </c>
      <c r="BH50" s="79"/>
      <c r="BI50" s="79"/>
      <c r="BJ50" s="79"/>
      <c r="BK50" s="79"/>
      <c r="BL50" s="79"/>
      <c r="BM50" s="79"/>
      <c r="BN50" s="79"/>
      <c r="BO50" s="79"/>
      <c r="BP50" s="79"/>
      <c r="BQ50" s="80" t="s">
        <v>136</v>
      </c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79" t="s">
        <v>129</v>
      </c>
      <c r="CJ50" s="79"/>
      <c r="CK50" s="79"/>
      <c r="CL50" s="79"/>
      <c r="CM50" s="79"/>
      <c r="CN50" s="79"/>
      <c r="CO50" s="79"/>
      <c r="CP50" s="79"/>
      <c r="CQ50" s="102"/>
      <c r="CR50" s="102"/>
      <c r="CS50" s="102"/>
      <c r="CT50" s="102"/>
      <c r="CU50" s="102"/>
      <c r="CV50" s="102"/>
      <c r="CW50" s="102"/>
      <c r="CX50" s="102"/>
      <c r="DC50" s="10"/>
      <c r="FK50" s="57"/>
      <c r="FL50" s="57"/>
    </row>
    <row r="51" spans="1:169" s="44" customFormat="1" ht="15.75" x14ac:dyDescent="0.25">
      <c r="D51" s="115" t="s">
        <v>5</v>
      </c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50"/>
      <c r="R51" s="99" t="s">
        <v>137</v>
      </c>
      <c r="S51" s="99"/>
      <c r="T51" s="99"/>
      <c r="U51" s="99"/>
      <c r="V51" s="99"/>
      <c r="W51" s="99"/>
      <c r="X51" s="99"/>
      <c r="Y51" s="99"/>
      <c r="Z51" s="42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I51" s="7"/>
      <c r="FK51" s="58"/>
      <c r="FL51" s="58"/>
    </row>
    <row r="53" spans="1:169" ht="66" customHeight="1" x14ac:dyDescent="0.25">
      <c r="A53" s="82" t="s">
        <v>41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 t="s">
        <v>42</v>
      </c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 t="s">
        <v>43</v>
      </c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 t="s">
        <v>44</v>
      </c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 t="s">
        <v>45</v>
      </c>
      <c r="CW53" s="82"/>
      <c r="CX53" s="82"/>
      <c r="CY53" s="82"/>
      <c r="CZ53" s="82"/>
      <c r="DA53" s="82"/>
      <c r="DB53" s="82"/>
      <c r="DC53" s="82"/>
      <c r="DD53" s="82"/>
      <c r="DE53" s="82"/>
      <c r="DF53" s="82"/>
      <c r="DG53" s="82"/>
      <c r="DH53" s="82"/>
      <c r="DI53" s="82"/>
      <c r="DJ53" s="82"/>
      <c r="DK53" s="82"/>
      <c r="DL53" s="82"/>
      <c r="DM53" s="82"/>
      <c r="DN53" s="82"/>
      <c r="DO53" s="82"/>
      <c r="DP53" s="82"/>
      <c r="DQ53" s="82"/>
      <c r="DR53" s="82"/>
      <c r="DS53" s="82"/>
      <c r="DT53" s="82"/>
      <c r="DU53" s="82"/>
      <c r="DV53" s="82"/>
      <c r="DW53" s="82"/>
      <c r="DX53" s="82"/>
      <c r="DY53" s="82"/>
      <c r="DZ53" s="82"/>
      <c r="EA53" s="82" t="s">
        <v>46</v>
      </c>
      <c r="EB53" s="82"/>
      <c r="EC53" s="82"/>
      <c r="ED53" s="82"/>
      <c r="EE53" s="82"/>
      <c r="EF53" s="82"/>
      <c r="EG53" s="82"/>
      <c r="EH53" s="82"/>
      <c r="EI53" s="82"/>
      <c r="EJ53" s="82"/>
      <c r="EK53" s="82"/>
      <c r="EL53" s="82"/>
      <c r="EM53" s="82"/>
      <c r="EN53" s="82"/>
      <c r="EO53" s="82"/>
      <c r="EP53" s="82"/>
      <c r="EQ53" s="82"/>
      <c r="ER53" s="82"/>
      <c r="ES53" s="82"/>
      <c r="ET53" s="82"/>
      <c r="EU53" s="82"/>
      <c r="EV53" s="82"/>
      <c r="EW53" s="82"/>
      <c r="EX53" s="82"/>
      <c r="EY53" s="82"/>
      <c r="EZ53" s="82"/>
      <c r="FA53" s="82"/>
      <c r="FB53" s="82"/>
      <c r="FC53" s="82"/>
      <c r="FD53" s="82"/>
      <c r="FE53" s="82"/>
    </row>
    <row r="54" spans="1:169" s="19" customFormat="1" x14ac:dyDescent="0.25">
      <c r="A54" s="116">
        <v>1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>
        <v>2</v>
      </c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>
        <v>3</v>
      </c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>
        <v>4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>
        <v>5</v>
      </c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>
        <v>6</v>
      </c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K54" s="66"/>
      <c r="FL54" s="66"/>
    </row>
    <row r="55" spans="1:169" s="19" customFormat="1" ht="30" customHeight="1" x14ac:dyDescent="0.25">
      <c r="A55" s="94" t="s">
        <v>79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117" t="s">
        <v>95</v>
      </c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9"/>
      <c r="AS55" s="123" t="s">
        <v>135</v>
      </c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5"/>
      <c r="BQ55" s="126">
        <v>57.869424000000002</v>
      </c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87">
        <v>11.16621</v>
      </c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9"/>
      <c r="EA55" s="137">
        <f>EM27</f>
        <v>68.75</v>
      </c>
      <c r="EB55" s="138"/>
      <c r="EC55" s="138"/>
      <c r="ED55" s="138"/>
      <c r="EE55" s="138"/>
      <c r="EF55" s="138"/>
      <c r="EG55" s="138"/>
      <c r="EH55" s="138"/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38"/>
      <c r="ET55" s="138"/>
      <c r="EU55" s="138"/>
      <c r="EV55" s="138"/>
      <c r="EW55" s="138"/>
      <c r="EX55" s="138"/>
      <c r="EY55" s="138"/>
      <c r="EZ55" s="138"/>
      <c r="FA55" s="138"/>
      <c r="FB55" s="138"/>
      <c r="FC55" s="138"/>
      <c r="FD55" s="138"/>
      <c r="FE55" s="139"/>
      <c r="FK55" s="66"/>
      <c r="FL55" s="66"/>
      <c r="FM55" s="43"/>
    </row>
    <row r="56" spans="1:169" s="19" customFormat="1" ht="30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117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9"/>
      <c r="AS56" s="127" t="s">
        <v>112</v>
      </c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BP56" s="129"/>
      <c r="BQ56" s="106">
        <v>8.1098400000000002</v>
      </c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87">
        <v>6.4246270000000001</v>
      </c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8"/>
      <c r="DZ56" s="89"/>
      <c r="EA56" s="137"/>
      <c r="EB56" s="138"/>
      <c r="EC56" s="138"/>
      <c r="ED56" s="138"/>
      <c r="EE56" s="138"/>
      <c r="EF56" s="138"/>
      <c r="EG56" s="138"/>
      <c r="EH56" s="138"/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8"/>
      <c r="EW56" s="138"/>
      <c r="EX56" s="138"/>
      <c r="EY56" s="138"/>
      <c r="EZ56" s="138"/>
      <c r="FA56" s="138"/>
      <c r="FB56" s="138"/>
      <c r="FC56" s="138"/>
      <c r="FD56" s="138"/>
      <c r="FE56" s="139"/>
      <c r="FK56" s="66"/>
      <c r="FL56" s="66"/>
      <c r="FM56" s="43"/>
    </row>
    <row r="57" spans="1:169" s="19" customFormat="1" ht="30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117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9"/>
      <c r="AS57" s="127" t="s">
        <v>93</v>
      </c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9"/>
      <c r="BQ57" s="106">
        <v>1.085</v>
      </c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>
        <v>0.85948199999999997</v>
      </c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37"/>
      <c r="EB57" s="138"/>
      <c r="EC57" s="138"/>
      <c r="ED57" s="138"/>
      <c r="EE57" s="138"/>
      <c r="EF57" s="138"/>
      <c r="EG57" s="138"/>
      <c r="EH57" s="138"/>
      <c r="EI57" s="138"/>
      <c r="EJ57" s="138"/>
      <c r="EK57" s="138"/>
      <c r="EL57" s="138"/>
      <c r="EM57" s="138"/>
      <c r="EN57" s="138"/>
      <c r="EO57" s="138"/>
      <c r="EP57" s="138"/>
      <c r="EQ57" s="138"/>
      <c r="ER57" s="138"/>
      <c r="ES57" s="138"/>
      <c r="ET57" s="138"/>
      <c r="EU57" s="138"/>
      <c r="EV57" s="138"/>
      <c r="EW57" s="138"/>
      <c r="EX57" s="138"/>
      <c r="EY57" s="138"/>
      <c r="EZ57" s="138"/>
      <c r="FA57" s="138"/>
      <c r="FB57" s="138"/>
      <c r="FC57" s="138"/>
      <c r="FD57" s="138"/>
      <c r="FE57" s="139"/>
      <c r="FK57" s="66"/>
      <c r="FL57" s="66"/>
    </row>
    <row r="58" spans="1:169" s="19" customFormat="1" ht="30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117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9"/>
      <c r="AS58" s="127" t="s">
        <v>113</v>
      </c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9"/>
      <c r="BQ58" s="106">
        <v>4.5650000000000004</v>
      </c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87">
        <v>0.29416700000000001</v>
      </c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8"/>
      <c r="DL58" s="88"/>
      <c r="DM58" s="88"/>
      <c r="DN58" s="88"/>
      <c r="DO58" s="88"/>
      <c r="DP58" s="88"/>
      <c r="DQ58" s="88"/>
      <c r="DR58" s="88"/>
      <c r="DS58" s="88"/>
      <c r="DT58" s="88"/>
      <c r="DU58" s="88"/>
      <c r="DV58" s="88"/>
      <c r="DW58" s="88"/>
      <c r="DX58" s="88"/>
      <c r="DY58" s="88"/>
      <c r="DZ58" s="89"/>
      <c r="EA58" s="137"/>
      <c r="EB58" s="138"/>
      <c r="EC58" s="138"/>
      <c r="ED58" s="138"/>
      <c r="EE58" s="138"/>
      <c r="EF58" s="138"/>
      <c r="EG58" s="138"/>
      <c r="EH58" s="138"/>
      <c r="EI58" s="138"/>
      <c r="EJ58" s="138"/>
      <c r="EK58" s="138"/>
      <c r="EL58" s="138"/>
      <c r="EM58" s="138"/>
      <c r="EN58" s="138"/>
      <c r="EO58" s="138"/>
      <c r="EP58" s="138"/>
      <c r="EQ58" s="138"/>
      <c r="ER58" s="138"/>
      <c r="ES58" s="138"/>
      <c r="ET58" s="138"/>
      <c r="EU58" s="138"/>
      <c r="EV58" s="138"/>
      <c r="EW58" s="138"/>
      <c r="EX58" s="138"/>
      <c r="EY58" s="138"/>
      <c r="EZ58" s="138"/>
      <c r="FA58" s="138"/>
      <c r="FB58" s="138"/>
      <c r="FC58" s="138"/>
      <c r="FD58" s="138"/>
      <c r="FE58" s="139"/>
      <c r="FK58" s="66"/>
      <c r="FL58" s="66"/>
    </row>
    <row r="59" spans="1:169" s="19" customFormat="1" ht="30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117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27" t="s">
        <v>124</v>
      </c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9"/>
      <c r="BQ59" s="106">
        <v>0.05</v>
      </c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87">
        <v>6.4999999999999997E-4</v>
      </c>
      <c r="CW59" s="88"/>
      <c r="CX59" s="88"/>
      <c r="CY59" s="88"/>
      <c r="CZ59" s="88"/>
      <c r="DA59" s="88"/>
      <c r="DB59" s="88"/>
      <c r="DC59" s="88"/>
      <c r="DD59" s="88"/>
      <c r="DE59" s="88"/>
      <c r="DF59" s="88"/>
      <c r="DG59" s="88"/>
      <c r="DH59" s="88"/>
      <c r="DI59" s="88"/>
      <c r="DJ59" s="88"/>
      <c r="DK59" s="88"/>
      <c r="DL59" s="88"/>
      <c r="DM59" s="88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9"/>
      <c r="EA59" s="137"/>
      <c r="EB59" s="138"/>
      <c r="EC59" s="138"/>
      <c r="ED59" s="138"/>
      <c r="EE59" s="138"/>
      <c r="EF59" s="138"/>
      <c r="EG59" s="138"/>
      <c r="EH59" s="138"/>
      <c r="EI59" s="138"/>
      <c r="EJ59" s="138"/>
      <c r="EK59" s="138"/>
      <c r="EL59" s="138"/>
      <c r="EM59" s="138"/>
      <c r="EN59" s="138"/>
      <c r="EO59" s="138"/>
      <c r="EP59" s="138"/>
      <c r="EQ59" s="138"/>
      <c r="ER59" s="138"/>
      <c r="ES59" s="138"/>
      <c r="ET59" s="138"/>
      <c r="EU59" s="138"/>
      <c r="EV59" s="138"/>
      <c r="EW59" s="138"/>
      <c r="EX59" s="138"/>
      <c r="EY59" s="138"/>
      <c r="EZ59" s="138"/>
      <c r="FA59" s="138"/>
      <c r="FB59" s="138"/>
      <c r="FC59" s="138"/>
      <c r="FD59" s="138"/>
      <c r="FE59" s="139"/>
      <c r="FK59" s="66"/>
      <c r="FL59" s="66"/>
    </row>
    <row r="60" spans="1:169" s="19" customFormat="1" ht="30" customHeight="1" x14ac:dyDescent="0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27" t="s">
        <v>89</v>
      </c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9"/>
      <c r="BQ60" s="106">
        <v>9.8823999999999995E-2</v>
      </c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87">
        <v>5.2220000000000001E-3</v>
      </c>
      <c r="CW60" s="88"/>
      <c r="CX60" s="88"/>
      <c r="CY60" s="88"/>
      <c r="CZ60" s="88"/>
      <c r="DA60" s="88"/>
      <c r="DB60" s="88"/>
      <c r="DC60" s="88"/>
      <c r="DD60" s="88"/>
      <c r="DE60" s="88"/>
      <c r="DF60" s="88"/>
      <c r="DG60" s="88"/>
      <c r="DH60" s="88"/>
      <c r="DI60" s="88"/>
      <c r="DJ60" s="88"/>
      <c r="DK60" s="88"/>
      <c r="DL60" s="88"/>
      <c r="DM60" s="88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9"/>
      <c r="EA60" s="137"/>
      <c r="EB60" s="138"/>
      <c r="EC60" s="138"/>
      <c r="ED60" s="138"/>
      <c r="EE60" s="138"/>
      <c r="EF60" s="138"/>
      <c r="EG60" s="138"/>
      <c r="EH60" s="138"/>
      <c r="EI60" s="138"/>
      <c r="EJ60" s="138"/>
      <c r="EK60" s="138"/>
      <c r="EL60" s="138"/>
      <c r="EM60" s="138"/>
      <c r="EN60" s="138"/>
      <c r="EO60" s="138"/>
      <c r="EP60" s="138"/>
      <c r="EQ60" s="138"/>
      <c r="ER60" s="138"/>
      <c r="ES60" s="138"/>
      <c r="ET60" s="138"/>
      <c r="EU60" s="138"/>
      <c r="EV60" s="138"/>
      <c r="EW60" s="138"/>
      <c r="EX60" s="138"/>
      <c r="EY60" s="138"/>
      <c r="EZ60" s="138"/>
      <c r="FA60" s="138"/>
      <c r="FB60" s="138"/>
      <c r="FC60" s="138"/>
      <c r="FD60" s="138"/>
      <c r="FE60" s="139"/>
      <c r="FK60" s="66"/>
      <c r="FL60" s="66"/>
    </row>
    <row r="61" spans="1:169" s="19" customFormat="1" ht="30" customHeight="1" x14ac:dyDescent="0.25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134" t="s">
        <v>92</v>
      </c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6"/>
      <c r="AS61" s="123" t="s">
        <v>135</v>
      </c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124"/>
      <c r="BN61" s="124"/>
      <c r="BO61" s="124"/>
      <c r="BP61" s="125"/>
      <c r="BQ61" s="106">
        <v>69.2</v>
      </c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87">
        <v>15.760702999999999</v>
      </c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9"/>
      <c r="EA61" s="137"/>
      <c r="EB61" s="138"/>
      <c r="EC61" s="138"/>
      <c r="ED61" s="138"/>
      <c r="EE61" s="138"/>
      <c r="EF61" s="138"/>
      <c r="EG61" s="138"/>
      <c r="EH61" s="138"/>
      <c r="EI61" s="138"/>
      <c r="EJ61" s="138"/>
      <c r="EK61" s="138"/>
      <c r="EL61" s="138"/>
      <c r="EM61" s="138"/>
      <c r="EN61" s="138"/>
      <c r="EO61" s="138"/>
      <c r="EP61" s="138"/>
      <c r="EQ61" s="138"/>
      <c r="ER61" s="138"/>
      <c r="ES61" s="138"/>
      <c r="ET61" s="138"/>
      <c r="EU61" s="138"/>
      <c r="EV61" s="138"/>
      <c r="EW61" s="138"/>
      <c r="EX61" s="138"/>
      <c r="EY61" s="138"/>
      <c r="EZ61" s="138"/>
      <c r="FA61" s="138"/>
      <c r="FB61" s="138"/>
      <c r="FC61" s="138"/>
      <c r="FD61" s="138"/>
      <c r="FE61" s="139"/>
      <c r="FK61" s="66"/>
      <c r="FL61" s="66"/>
    </row>
    <row r="62" spans="1:169" s="19" customFormat="1" ht="30" customHeight="1" x14ac:dyDescent="0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27" t="s">
        <v>112</v>
      </c>
      <c r="AT62" s="128"/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28"/>
      <c r="BK62" s="128"/>
      <c r="BL62" s="128"/>
      <c r="BM62" s="128"/>
      <c r="BN62" s="128"/>
      <c r="BO62" s="128"/>
      <c r="BP62" s="129"/>
      <c r="BQ62" s="106">
        <v>12.3569</v>
      </c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87">
        <v>1.8853120000000001</v>
      </c>
      <c r="CW62" s="88"/>
      <c r="CX62" s="88"/>
      <c r="CY62" s="88"/>
      <c r="CZ62" s="88"/>
      <c r="DA62" s="88"/>
      <c r="DB62" s="88"/>
      <c r="DC62" s="88"/>
      <c r="DD62" s="88"/>
      <c r="DE62" s="88"/>
      <c r="DF62" s="88"/>
      <c r="DG62" s="88"/>
      <c r="DH62" s="88"/>
      <c r="DI62" s="88"/>
      <c r="DJ62" s="88"/>
      <c r="DK62" s="88"/>
      <c r="DL62" s="88"/>
      <c r="DM62" s="88"/>
      <c r="DN62" s="88"/>
      <c r="DO62" s="88"/>
      <c r="DP62" s="88"/>
      <c r="DQ62" s="88"/>
      <c r="DR62" s="88"/>
      <c r="DS62" s="88"/>
      <c r="DT62" s="88"/>
      <c r="DU62" s="88"/>
      <c r="DV62" s="88"/>
      <c r="DW62" s="88"/>
      <c r="DX62" s="88"/>
      <c r="DY62" s="88"/>
      <c r="DZ62" s="89"/>
      <c r="EA62" s="140"/>
      <c r="EB62" s="141"/>
      <c r="EC62" s="141"/>
      <c r="ED62" s="141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1"/>
      <c r="EP62" s="141"/>
      <c r="EQ62" s="141"/>
      <c r="ER62" s="141"/>
      <c r="ES62" s="141"/>
      <c r="ET62" s="141"/>
      <c r="EU62" s="141"/>
      <c r="EV62" s="141"/>
      <c r="EW62" s="141"/>
      <c r="EX62" s="141"/>
      <c r="EY62" s="141"/>
      <c r="EZ62" s="141"/>
      <c r="FA62" s="141"/>
      <c r="FB62" s="141"/>
      <c r="FC62" s="141"/>
      <c r="FD62" s="141"/>
      <c r="FE62" s="142"/>
      <c r="FK62" s="66"/>
      <c r="FL62" s="66"/>
    </row>
    <row r="63" spans="1:169" s="17" customFormat="1" x14ac:dyDescent="0.25">
      <c r="A63" s="20"/>
      <c r="B63" s="130" t="s">
        <v>47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1"/>
      <c r="W63" s="21"/>
      <c r="X63" s="132" t="s">
        <v>96</v>
      </c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3"/>
      <c r="AS63" s="22"/>
      <c r="AT63" s="132" t="s">
        <v>96</v>
      </c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3"/>
      <c r="BQ63" s="106">
        <f>SUM(BQ55:CU62)</f>
        <v>153.33498799999998</v>
      </c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>
        <f>SUM(CV55:DZ62)</f>
        <v>36.396372999999997</v>
      </c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95" t="s">
        <v>96</v>
      </c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  <c r="FK63" s="65"/>
      <c r="FL63" s="65"/>
    </row>
    <row r="65" spans="1:16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FH65" s="4" t="s">
        <v>48</v>
      </c>
    </row>
    <row r="66" spans="1:168" s="5" customFormat="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DC66" s="36"/>
      <c r="FK66" s="55"/>
      <c r="FL66" s="55"/>
    </row>
    <row r="67" spans="1:168" s="40" customFormat="1" ht="97.5" customHeight="1" x14ac:dyDescent="0.25">
      <c r="A67" s="104" t="s">
        <v>49</v>
      </c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5"/>
      <c r="BY67" s="105"/>
      <c r="BZ67" s="105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K67" s="63"/>
      <c r="FL67" s="63"/>
    </row>
    <row r="68" spans="1:168" s="40" customFormat="1" ht="15.75" x14ac:dyDescent="0.25">
      <c r="DC68" s="52"/>
      <c r="FK68" s="63"/>
      <c r="FL68" s="63"/>
    </row>
    <row r="69" spans="1:168" s="23" customFormat="1" ht="141" customHeight="1" x14ac:dyDescent="0.25">
      <c r="A69" s="143" t="s">
        <v>50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 t="s">
        <v>126</v>
      </c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 t="s">
        <v>127</v>
      </c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 t="s">
        <v>128</v>
      </c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 t="s">
        <v>51</v>
      </c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 t="s">
        <v>52</v>
      </c>
      <c r="CL69" s="143"/>
      <c r="CM69" s="143"/>
      <c r="CN69" s="143"/>
      <c r="CO69" s="143"/>
      <c r="CP69" s="143"/>
      <c r="CQ69" s="143"/>
      <c r="CR69" s="143"/>
      <c r="CS69" s="143"/>
      <c r="CT69" s="143"/>
      <c r="CU69" s="143"/>
      <c r="CV69" s="143"/>
      <c r="CW69" s="143"/>
      <c r="CX69" s="143"/>
      <c r="CY69" s="143"/>
      <c r="CZ69" s="143" t="s">
        <v>53</v>
      </c>
      <c r="DA69" s="143"/>
      <c r="DB69" s="143"/>
      <c r="DC69" s="143"/>
      <c r="DD69" s="143"/>
      <c r="DE69" s="143"/>
      <c r="DF69" s="143"/>
      <c r="DG69" s="143"/>
      <c r="DH69" s="143"/>
      <c r="DI69" s="143"/>
      <c r="DJ69" s="143"/>
      <c r="DK69" s="143"/>
      <c r="DL69" s="143"/>
      <c r="DM69" s="143"/>
      <c r="DN69" s="143"/>
      <c r="DO69" s="143"/>
      <c r="DP69" s="143"/>
      <c r="DQ69" s="143"/>
      <c r="DR69" s="143"/>
      <c r="DS69" s="143"/>
      <c r="DT69" s="143"/>
      <c r="DU69" s="143"/>
      <c r="DV69" s="143"/>
      <c r="DW69" s="143"/>
      <c r="DX69" s="143"/>
      <c r="DY69" s="143" t="s">
        <v>54</v>
      </c>
      <c r="DZ69" s="143"/>
      <c r="EA69" s="143"/>
      <c r="EB69" s="143"/>
      <c r="EC69" s="143"/>
      <c r="ED69" s="143"/>
      <c r="EE69" s="143"/>
      <c r="EF69" s="143"/>
      <c r="EG69" s="143"/>
      <c r="EH69" s="143"/>
      <c r="EI69" s="143"/>
      <c r="EJ69" s="143"/>
      <c r="EK69" s="143"/>
      <c r="EL69" s="143"/>
      <c r="EM69" s="143"/>
      <c r="EN69" s="143"/>
      <c r="EO69" s="143"/>
      <c r="EP69" s="143"/>
      <c r="EQ69" s="143"/>
      <c r="ER69" s="143"/>
      <c r="ES69" s="143"/>
      <c r="ET69" s="143"/>
      <c r="EU69" s="143"/>
      <c r="EV69" s="143"/>
      <c r="EW69" s="143"/>
      <c r="EX69" s="143"/>
      <c r="EY69" s="143"/>
      <c r="EZ69" s="143"/>
      <c r="FA69" s="143"/>
      <c r="FB69" s="143"/>
      <c r="FC69" s="143"/>
      <c r="FD69" s="143"/>
      <c r="FE69" s="143"/>
      <c r="FF69" s="143"/>
      <c r="FG69" s="143"/>
      <c r="FH69" s="143"/>
      <c r="FK69" s="67"/>
      <c r="FL69" s="67"/>
    </row>
    <row r="70" spans="1:168" s="23" customFormat="1" ht="12" customHeight="1" x14ac:dyDescent="0.25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  <c r="BI70" s="150"/>
      <c r="BJ70" s="150"/>
      <c r="BK70" s="150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50"/>
      <c r="BW70" s="150"/>
      <c r="BX70" s="150"/>
      <c r="BY70" s="150"/>
      <c r="BZ70" s="150"/>
      <c r="CA70" s="150"/>
      <c r="CB70" s="150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T70" s="150"/>
      <c r="CU70" s="150"/>
      <c r="CV70" s="150"/>
      <c r="CW70" s="150"/>
      <c r="CX70" s="150"/>
      <c r="CY70" s="150"/>
      <c r="CZ70" s="144"/>
      <c r="DA70" s="144"/>
      <c r="DB70" s="144"/>
      <c r="DC70" s="144"/>
      <c r="DD70" s="144"/>
      <c r="DE70" s="144"/>
      <c r="DF70" s="144"/>
      <c r="DG70" s="144"/>
      <c r="DH70" s="144"/>
      <c r="DI70" s="144"/>
      <c r="DJ70" s="144"/>
      <c r="DK70" s="144"/>
      <c r="DL70" s="144"/>
      <c r="DM70" s="144"/>
      <c r="DN70" s="144"/>
      <c r="DO70" s="144"/>
      <c r="DP70" s="144"/>
      <c r="DQ70" s="144"/>
      <c r="DR70" s="144"/>
      <c r="DS70" s="144"/>
      <c r="DT70" s="144"/>
      <c r="DU70" s="144"/>
      <c r="DV70" s="144"/>
      <c r="DW70" s="144"/>
      <c r="DX70" s="144"/>
      <c r="DY70" s="145" t="s">
        <v>55</v>
      </c>
      <c r="DZ70" s="146"/>
      <c r="EA70" s="146"/>
      <c r="EB70" s="146"/>
      <c r="EC70" s="146"/>
      <c r="ED70" s="146"/>
      <c r="EE70" s="146"/>
      <c r="EF70" s="146"/>
      <c r="EG70" s="146"/>
      <c r="EH70" s="146"/>
      <c r="EI70" s="146"/>
      <c r="EJ70" s="147"/>
      <c r="EK70" s="145" t="s">
        <v>56</v>
      </c>
      <c r="EL70" s="146"/>
      <c r="EM70" s="146"/>
      <c r="EN70" s="146"/>
      <c r="EO70" s="146"/>
      <c r="EP70" s="146"/>
      <c r="EQ70" s="146"/>
      <c r="ER70" s="146"/>
      <c r="ES70" s="146"/>
      <c r="ET70" s="146"/>
      <c r="EU70" s="146"/>
      <c r="EV70" s="147"/>
      <c r="EW70" s="145" t="s">
        <v>57</v>
      </c>
      <c r="EX70" s="146"/>
      <c r="EY70" s="146"/>
      <c r="EZ70" s="146"/>
      <c r="FA70" s="146"/>
      <c r="FB70" s="146"/>
      <c r="FC70" s="146"/>
      <c r="FD70" s="146"/>
      <c r="FE70" s="146"/>
      <c r="FF70" s="146"/>
      <c r="FG70" s="146"/>
      <c r="FH70" s="147"/>
      <c r="FK70" s="67"/>
      <c r="FL70" s="67"/>
    </row>
    <row r="71" spans="1:168" s="24" customFormat="1" ht="12.75" x14ac:dyDescent="0.25">
      <c r="A71" s="148">
        <v>1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>
        <v>2</v>
      </c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>
        <v>3</v>
      </c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>
        <v>4</v>
      </c>
      <c r="BD71" s="148"/>
      <c r="BE71" s="148"/>
      <c r="BF71" s="148"/>
      <c r="BG71" s="148"/>
      <c r="BH71" s="148"/>
      <c r="BI71" s="148"/>
      <c r="BJ71" s="148"/>
      <c r="BK71" s="148"/>
      <c r="BL71" s="148"/>
      <c r="BM71" s="148"/>
      <c r="BN71" s="148"/>
      <c r="BO71" s="148"/>
      <c r="BP71" s="148"/>
      <c r="BQ71" s="148"/>
      <c r="BR71" s="148"/>
      <c r="BS71" s="148"/>
      <c r="BT71" s="148">
        <v>5</v>
      </c>
      <c r="BU71" s="148"/>
      <c r="BV71" s="148"/>
      <c r="BW71" s="148"/>
      <c r="BX71" s="148"/>
      <c r="BY71" s="148"/>
      <c r="BZ71" s="148"/>
      <c r="CA71" s="148"/>
      <c r="CB71" s="148"/>
      <c r="CC71" s="148"/>
      <c r="CD71" s="148"/>
      <c r="CE71" s="148"/>
      <c r="CF71" s="148"/>
      <c r="CG71" s="148"/>
      <c r="CH71" s="148"/>
      <c r="CI71" s="148"/>
      <c r="CJ71" s="148"/>
      <c r="CK71" s="148">
        <v>6</v>
      </c>
      <c r="CL71" s="148"/>
      <c r="CM71" s="148"/>
      <c r="CN71" s="148"/>
      <c r="CO71" s="148"/>
      <c r="CP71" s="148"/>
      <c r="CQ71" s="148"/>
      <c r="CR71" s="148"/>
      <c r="CS71" s="148"/>
      <c r="CT71" s="148"/>
      <c r="CU71" s="148"/>
      <c r="CV71" s="148"/>
      <c r="CW71" s="148"/>
      <c r="CX71" s="148"/>
      <c r="CY71" s="148"/>
      <c r="CZ71" s="148">
        <v>7</v>
      </c>
      <c r="DA71" s="148"/>
      <c r="DB71" s="148"/>
      <c r="DC71" s="148"/>
      <c r="DD71" s="148"/>
      <c r="DE71" s="148"/>
      <c r="DF71" s="148"/>
      <c r="DG71" s="148"/>
      <c r="DH71" s="148"/>
      <c r="DI71" s="148"/>
      <c r="DJ71" s="148"/>
      <c r="DK71" s="148"/>
      <c r="DL71" s="148"/>
      <c r="DM71" s="148"/>
      <c r="DN71" s="148"/>
      <c r="DO71" s="148"/>
      <c r="DP71" s="148"/>
      <c r="DQ71" s="148"/>
      <c r="DR71" s="148"/>
      <c r="DS71" s="148"/>
      <c r="DT71" s="148"/>
      <c r="DU71" s="148"/>
      <c r="DV71" s="148"/>
      <c r="DW71" s="148"/>
      <c r="DX71" s="148"/>
      <c r="DY71" s="151">
        <v>8</v>
      </c>
      <c r="DZ71" s="152"/>
      <c r="EA71" s="152"/>
      <c r="EB71" s="152"/>
      <c r="EC71" s="152"/>
      <c r="ED71" s="152"/>
      <c r="EE71" s="152"/>
      <c r="EF71" s="152"/>
      <c r="EG71" s="152"/>
      <c r="EH71" s="152"/>
      <c r="EI71" s="152"/>
      <c r="EJ71" s="153"/>
      <c r="EK71" s="151">
        <v>9</v>
      </c>
      <c r="EL71" s="152"/>
      <c r="EM71" s="152"/>
      <c r="EN71" s="152"/>
      <c r="EO71" s="152"/>
      <c r="EP71" s="152"/>
      <c r="EQ71" s="152"/>
      <c r="ER71" s="152"/>
      <c r="ES71" s="152"/>
      <c r="ET71" s="152"/>
      <c r="EU71" s="152"/>
      <c r="EV71" s="153"/>
      <c r="EW71" s="151">
        <v>10</v>
      </c>
      <c r="EX71" s="152"/>
      <c r="EY71" s="152"/>
      <c r="EZ71" s="152"/>
      <c r="FA71" s="152"/>
      <c r="FB71" s="152"/>
      <c r="FC71" s="152"/>
      <c r="FD71" s="152"/>
      <c r="FE71" s="152"/>
      <c r="FF71" s="152"/>
      <c r="FG71" s="152"/>
      <c r="FH71" s="153"/>
      <c r="FK71" s="68"/>
      <c r="FL71" s="68"/>
    </row>
    <row r="72" spans="1:168" s="23" customFormat="1" ht="27" customHeight="1" x14ac:dyDescent="0.2">
      <c r="A72" s="154" t="s">
        <v>98</v>
      </c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6"/>
      <c r="R72" s="160" t="s">
        <v>81</v>
      </c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50">
        <v>80</v>
      </c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>
        <v>25</v>
      </c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50"/>
      <c r="BW72" s="150"/>
      <c r="BX72" s="150"/>
      <c r="BY72" s="150"/>
      <c r="BZ72" s="150"/>
      <c r="CA72" s="150"/>
      <c r="CB72" s="150"/>
      <c r="CC72" s="150"/>
      <c r="CD72" s="150"/>
      <c r="CE72" s="150"/>
      <c r="CF72" s="150"/>
      <c r="CG72" s="150"/>
      <c r="CH72" s="150"/>
      <c r="CI72" s="150"/>
      <c r="CJ72" s="150"/>
      <c r="CK72" s="150">
        <f t="shared" ref="CK72:CK79" si="0">AL72-BC72</f>
        <v>55</v>
      </c>
      <c r="CL72" s="150"/>
      <c r="CM72" s="150"/>
      <c r="CN72" s="150"/>
      <c r="CO72" s="150"/>
      <c r="CP72" s="150"/>
      <c r="CQ72" s="150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0"/>
      <c r="DJ72" s="150"/>
      <c r="DK72" s="150"/>
      <c r="DL72" s="150"/>
      <c r="DM72" s="150"/>
      <c r="DN72" s="150"/>
      <c r="DO72" s="150"/>
      <c r="DP72" s="150"/>
      <c r="DQ72" s="150"/>
      <c r="DR72" s="150"/>
      <c r="DS72" s="150"/>
      <c r="DT72" s="150"/>
      <c r="DU72" s="150"/>
      <c r="DV72" s="150"/>
      <c r="DW72" s="150"/>
      <c r="DX72" s="150"/>
      <c r="DY72" s="161"/>
      <c r="DZ72" s="162"/>
      <c r="EA72" s="162"/>
      <c r="EB72" s="162"/>
      <c r="EC72" s="162"/>
      <c r="ED72" s="162"/>
      <c r="EE72" s="162"/>
      <c r="EF72" s="162"/>
      <c r="EG72" s="162"/>
      <c r="EH72" s="162"/>
      <c r="EI72" s="162"/>
      <c r="EJ72" s="163"/>
      <c r="EK72" s="161"/>
      <c r="EL72" s="162"/>
      <c r="EM72" s="162"/>
      <c r="EN72" s="162"/>
      <c r="EO72" s="162"/>
      <c r="EP72" s="162"/>
      <c r="EQ72" s="162"/>
      <c r="ER72" s="162"/>
      <c r="ES72" s="162"/>
      <c r="ET72" s="162"/>
      <c r="EU72" s="162"/>
      <c r="EV72" s="163"/>
      <c r="EW72" s="164"/>
      <c r="EX72" s="165"/>
      <c r="EY72" s="165"/>
      <c r="EZ72" s="165"/>
      <c r="FA72" s="165"/>
      <c r="FB72" s="165"/>
      <c r="FC72" s="165"/>
      <c r="FD72" s="165"/>
      <c r="FE72" s="165"/>
      <c r="FF72" s="165"/>
      <c r="FG72" s="165"/>
      <c r="FH72" s="166"/>
      <c r="FK72" s="67"/>
      <c r="FL72" s="67"/>
    </row>
    <row r="73" spans="1:168" s="23" customFormat="1" ht="27" customHeight="1" x14ac:dyDescent="0.2">
      <c r="A73" s="157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9"/>
      <c r="R73" s="160" t="s">
        <v>97</v>
      </c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50">
        <v>9</v>
      </c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>
        <v>2.4</v>
      </c>
      <c r="BD73" s="150"/>
      <c r="BE73" s="150"/>
      <c r="BF73" s="150"/>
      <c r="BG73" s="150"/>
      <c r="BH73" s="150"/>
      <c r="BI73" s="150"/>
      <c r="BJ73" s="150"/>
      <c r="BK73" s="150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50"/>
      <c r="BW73" s="150"/>
      <c r="BX73" s="150"/>
      <c r="BY73" s="150"/>
      <c r="BZ73" s="150"/>
      <c r="CA73" s="150"/>
      <c r="CB73" s="150"/>
      <c r="CC73" s="150"/>
      <c r="CD73" s="150"/>
      <c r="CE73" s="150"/>
      <c r="CF73" s="150"/>
      <c r="CG73" s="150"/>
      <c r="CH73" s="150"/>
      <c r="CI73" s="150"/>
      <c r="CJ73" s="150"/>
      <c r="CK73" s="150">
        <f t="shared" si="0"/>
        <v>6.6</v>
      </c>
      <c r="CL73" s="150"/>
      <c r="CM73" s="150"/>
      <c r="CN73" s="150"/>
      <c r="CO73" s="150"/>
      <c r="CP73" s="150"/>
      <c r="CQ73" s="150"/>
      <c r="CR73" s="150"/>
      <c r="CS73" s="150"/>
      <c r="CT73" s="150"/>
      <c r="CU73" s="150"/>
      <c r="CV73" s="150"/>
      <c r="CW73" s="150"/>
      <c r="CX73" s="150"/>
      <c r="CY73" s="150"/>
      <c r="CZ73" s="150"/>
      <c r="DA73" s="150"/>
      <c r="DB73" s="150"/>
      <c r="DC73" s="150"/>
      <c r="DD73" s="150"/>
      <c r="DE73" s="150"/>
      <c r="DF73" s="150"/>
      <c r="DG73" s="150"/>
      <c r="DH73" s="150"/>
      <c r="DI73" s="150"/>
      <c r="DJ73" s="150"/>
      <c r="DK73" s="150"/>
      <c r="DL73" s="150"/>
      <c r="DM73" s="150"/>
      <c r="DN73" s="150"/>
      <c r="DO73" s="150"/>
      <c r="DP73" s="150"/>
      <c r="DQ73" s="150"/>
      <c r="DR73" s="150"/>
      <c r="DS73" s="150"/>
      <c r="DT73" s="150"/>
      <c r="DU73" s="150"/>
      <c r="DV73" s="150"/>
      <c r="DW73" s="150"/>
      <c r="DX73" s="150"/>
      <c r="DY73" s="161"/>
      <c r="DZ73" s="162"/>
      <c r="EA73" s="162"/>
      <c r="EB73" s="162"/>
      <c r="EC73" s="162"/>
      <c r="ED73" s="162"/>
      <c r="EE73" s="162"/>
      <c r="EF73" s="162"/>
      <c r="EG73" s="162"/>
      <c r="EH73" s="162"/>
      <c r="EI73" s="162"/>
      <c r="EJ73" s="163"/>
      <c r="EK73" s="161"/>
      <c r="EL73" s="162"/>
      <c r="EM73" s="162"/>
      <c r="EN73" s="162"/>
      <c r="EO73" s="162"/>
      <c r="EP73" s="162"/>
      <c r="EQ73" s="162"/>
      <c r="ER73" s="162"/>
      <c r="ES73" s="162"/>
      <c r="ET73" s="162"/>
      <c r="EU73" s="162"/>
      <c r="EV73" s="163"/>
      <c r="EW73" s="164"/>
      <c r="EX73" s="165"/>
      <c r="EY73" s="165"/>
      <c r="EZ73" s="165"/>
      <c r="FA73" s="165"/>
      <c r="FB73" s="165"/>
      <c r="FC73" s="165"/>
      <c r="FD73" s="165"/>
      <c r="FE73" s="165"/>
      <c r="FF73" s="165"/>
      <c r="FG73" s="165"/>
      <c r="FH73" s="166"/>
      <c r="FK73" s="67"/>
      <c r="FL73" s="67"/>
    </row>
    <row r="74" spans="1:168" s="23" customFormat="1" ht="24" customHeight="1" x14ac:dyDescent="0.25">
      <c r="A74" s="154" t="s">
        <v>105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67" t="s">
        <v>99</v>
      </c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50">
        <v>5</v>
      </c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>
        <v>0.9</v>
      </c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>
        <f t="shared" si="0"/>
        <v>4.0999999999999996</v>
      </c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  <c r="CV74" s="150"/>
      <c r="CW74" s="150"/>
      <c r="CX74" s="150"/>
      <c r="CY74" s="150"/>
      <c r="CZ74" s="150"/>
      <c r="DA74" s="150"/>
      <c r="DB74" s="150"/>
      <c r="DC74" s="150"/>
      <c r="DD74" s="150"/>
      <c r="DE74" s="150"/>
      <c r="DF74" s="150"/>
      <c r="DG74" s="150"/>
      <c r="DH74" s="150"/>
      <c r="DI74" s="150"/>
      <c r="DJ74" s="150"/>
      <c r="DK74" s="150"/>
      <c r="DL74" s="150"/>
      <c r="DM74" s="150"/>
      <c r="DN74" s="150"/>
      <c r="DO74" s="150"/>
      <c r="DP74" s="150"/>
      <c r="DQ74" s="150"/>
      <c r="DR74" s="150"/>
      <c r="DS74" s="150"/>
      <c r="DT74" s="150"/>
      <c r="DU74" s="150"/>
      <c r="DV74" s="150"/>
      <c r="DW74" s="150"/>
      <c r="DX74" s="150"/>
      <c r="DY74" s="161"/>
      <c r="DZ74" s="162"/>
      <c r="EA74" s="162"/>
      <c r="EB74" s="162"/>
      <c r="EC74" s="162"/>
      <c r="ED74" s="162"/>
      <c r="EE74" s="162"/>
      <c r="EF74" s="162"/>
      <c r="EG74" s="162"/>
      <c r="EH74" s="162"/>
      <c r="EI74" s="162"/>
      <c r="EJ74" s="163"/>
      <c r="EK74" s="161"/>
      <c r="EL74" s="162"/>
      <c r="EM74" s="162"/>
      <c r="EN74" s="162"/>
      <c r="EO74" s="162"/>
      <c r="EP74" s="162"/>
      <c r="EQ74" s="162"/>
      <c r="ER74" s="162"/>
      <c r="ES74" s="162"/>
      <c r="ET74" s="162"/>
      <c r="EU74" s="162"/>
      <c r="EV74" s="163"/>
      <c r="EW74" s="164"/>
      <c r="EX74" s="165"/>
      <c r="EY74" s="165"/>
      <c r="EZ74" s="165"/>
      <c r="FA74" s="165"/>
      <c r="FB74" s="165"/>
      <c r="FC74" s="165"/>
      <c r="FD74" s="165"/>
      <c r="FE74" s="165"/>
      <c r="FF74" s="165"/>
      <c r="FG74" s="165"/>
      <c r="FH74" s="166"/>
      <c r="FK74" s="67"/>
      <c r="FL74" s="67"/>
    </row>
    <row r="75" spans="1:168" s="23" customFormat="1" ht="24" customHeight="1" x14ac:dyDescent="0.25">
      <c r="A75" s="168"/>
      <c r="B75" s="169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70"/>
      <c r="R75" s="167" t="s">
        <v>100</v>
      </c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50">
        <v>40</v>
      </c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>
        <v>1.1000000000000001</v>
      </c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50"/>
      <c r="BW75" s="150"/>
      <c r="BX75" s="150"/>
      <c r="BY75" s="150"/>
      <c r="BZ75" s="150"/>
      <c r="CA75" s="150"/>
      <c r="CB75" s="150"/>
      <c r="CC75" s="150"/>
      <c r="CD75" s="150"/>
      <c r="CE75" s="150"/>
      <c r="CF75" s="150"/>
      <c r="CG75" s="150"/>
      <c r="CH75" s="150"/>
      <c r="CI75" s="150"/>
      <c r="CJ75" s="150"/>
      <c r="CK75" s="150">
        <f t="shared" si="0"/>
        <v>38.9</v>
      </c>
      <c r="CL75" s="150"/>
      <c r="CM75" s="150"/>
      <c r="CN75" s="150"/>
      <c r="CO75" s="150"/>
      <c r="CP75" s="150"/>
      <c r="CQ75" s="150"/>
      <c r="CR75" s="150"/>
      <c r="CS75" s="150"/>
      <c r="CT75" s="150"/>
      <c r="CU75" s="150"/>
      <c r="CV75" s="150"/>
      <c r="CW75" s="150"/>
      <c r="CX75" s="150"/>
      <c r="CY75" s="150"/>
      <c r="CZ75" s="150"/>
      <c r="DA75" s="150"/>
      <c r="DB75" s="150"/>
      <c r="DC75" s="150"/>
      <c r="DD75" s="150"/>
      <c r="DE75" s="150"/>
      <c r="DF75" s="150"/>
      <c r="DG75" s="150"/>
      <c r="DH75" s="150"/>
      <c r="DI75" s="150"/>
      <c r="DJ75" s="150"/>
      <c r="DK75" s="150"/>
      <c r="DL75" s="150"/>
      <c r="DM75" s="150"/>
      <c r="DN75" s="150"/>
      <c r="DO75" s="150"/>
      <c r="DP75" s="150"/>
      <c r="DQ75" s="150"/>
      <c r="DR75" s="150"/>
      <c r="DS75" s="150"/>
      <c r="DT75" s="150"/>
      <c r="DU75" s="150"/>
      <c r="DV75" s="150"/>
      <c r="DW75" s="150"/>
      <c r="DX75" s="150"/>
      <c r="DY75" s="161"/>
      <c r="DZ75" s="162"/>
      <c r="EA75" s="162"/>
      <c r="EB75" s="162"/>
      <c r="EC75" s="162"/>
      <c r="ED75" s="162"/>
      <c r="EE75" s="162"/>
      <c r="EF75" s="162"/>
      <c r="EG75" s="162"/>
      <c r="EH75" s="162"/>
      <c r="EI75" s="162"/>
      <c r="EJ75" s="163"/>
      <c r="EK75" s="161"/>
      <c r="EL75" s="162"/>
      <c r="EM75" s="162"/>
      <c r="EN75" s="162"/>
      <c r="EO75" s="162"/>
      <c r="EP75" s="162"/>
      <c r="EQ75" s="162"/>
      <c r="ER75" s="162"/>
      <c r="ES75" s="162"/>
      <c r="ET75" s="162"/>
      <c r="EU75" s="162"/>
      <c r="EV75" s="163"/>
      <c r="EW75" s="164"/>
      <c r="EX75" s="165"/>
      <c r="EY75" s="165"/>
      <c r="EZ75" s="165"/>
      <c r="FA75" s="165"/>
      <c r="FB75" s="165"/>
      <c r="FC75" s="165"/>
      <c r="FD75" s="165"/>
      <c r="FE75" s="165"/>
      <c r="FF75" s="165"/>
      <c r="FG75" s="165"/>
      <c r="FH75" s="166"/>
      <c r="FK75" s="67"/>
      <c r="FL75" s="67"/>
    </row>
    <row r="76" spans="1:168" s="23" customFormat="1" ht="24" customHeight="1" x14ac:dyDescent="0.25">
      <c r="A76" s="168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70"/>
      <c r="R76" s="167" t="s">
        <v>101</v>
      </c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50">
        <v>4.8</v>
      </c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>
        <v>0.6</v>
      </c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50"/>
      <c r="BW76" s="150"/>
      <c r="BX76" s="150"/>
      <c r="BY76" s="150"/>
      <c r="BZ76" s="150"/>
      <c r="CA76" s="150"/>
      <c r="CB76" s="150"/>
      <c r="CC76" s="150"/>
      <c r="CD76" s="150"/>
      <c r="CE76" s="150"/>
      <c r="CF76" s="150"/>
      <c r="CG76" s="150"/>
      <c r="CH76" s="150"/>
      <c r="CI76" s="150"/>
      <c r="CJ76" s="150"/>
      <c r="CK76" s="150">
        <f t="shared" si="0"/>
        <v>4.2</v>
      </c>
      <c r="CL76" s="150"/>
      <c r="CM76" s="150"/>
      <c r="CN76" s="150"/>
      <c r="CO76" s="150"/>
      <c r="CP76" s="150"/>
      <c r="CQ76" s="150"/>
      <c r="CR76" s="150"/>
      <c r="CS76" s="150"/>
      <c r="CT76" s="150"/>
      <c r="CU76" s="150"/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  <c r="DG76" s="150"/>
      <c r="DH76" s="150"/>
      <c r="DI76" s="150"/>
      <c r="DJ76" s="150"/>
      <c r="DK76" s="150"/>
      <c r="DL76" s="150"/>
      <c r="DM76" s="150"/>
      <c r="DN76" s="150"/>
      <c r="DO76" s="150"/>
      <c r="DP76" s="150"/>
      <c r="DQ76" s="150"/>
      <c r="DR76" s="150"/>
      <c r="DS76" s="150"/>
      <c r="DT76" s="150"/>
      <c r="DU76" s="150"/>
      <c r="DV76" s="150"/>
      <c r="DW76" s="150"/>
      <c r="DX76" s="150"/>
      <c r="DY76" s="161"/>
      <c r="DZ76" s="162"/>
      <c r="EA76" s="162"/>
      <c r="EB76" s="162"/>
      <c r="EC76" s="162"/>
      <c r="ED76" s="162"/>
      <c r="EE76" s="162"/>
      <c r="EF76" s="162"/>
      <c r="EG76" s="162"/>
      <c r="EH76" s="162"/>
      <c r="EI76" s="162"/>
      <c r="EJ76" s="163"/>
      <c r="EK76" s="161"/>
      <c r="EL76" s="162"/>
      <c r="EM76" s="162"/>
      <c r="EN76" s="162"/>
      <c r="EO76" s="162"/>
      <c r="EP76" s="162"/>
      <c r="EQ76" s="162"/>
      <c r="ER76" s="162"/>
      <c r="ES76" s="162"/>
      <c r="ET76" s="162"/>
      <c r="EU76" s="162"/>
      <c r="EV76" s="163"/>
      <c r="EW76" s="164"/>
      <c r="EX76" s="165"/>
      <c r="EY76" s="165"/>
      <c r="EZ76" s="165"/>
      <c r="FA76" s="165"/>
      <c r="FB76" s="165"/>
      <c r="FC76" s="165"/>
      <c r="FD76" s="165"/>
      <c r="FE76" s="165"/>
      <c r="FF76" s="165"/>
      <c r="FG76" s="165"/>
      <c r="FH76" s="166"/>
      <c r="FK76" s="67"/>
      <c r="FL76" s="67"/>
    </row>
    <row r="77" spans="1:168" s="23" customFormat="1" ht="24" customHeight="1" x14ac:dyDescent="0.25">
      <c r="A77" s="168"/>
      <c r="B77" s="169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70"/>
      <c r="R77" s="167" t="s">
        <v>102</v>
      </c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50">
        <v>15</v>
      </c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>
        <v>0</v>
      </c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50"/>
      <c r="BW77" s="150"/>
      <c r="BX77" s="150"/>
      <c r="BY77" s="150"/>
      <c r="BZ77" s="150"/>
      <c r="CA77" s="150"/>
      <c r="CB77" s="150"/>
      <c r="CC77" s="150"/>
      <c r="CD77" s="150"/>
      <c r="CE77" s="150"/>
      <c r="CF77" s="150"/>
      <c r="CG77" s="150"/>
      <c r="CH77" s="150"/>
      <c r="CI77" s="150"/>
      <c r="CJ77" s="150"/>
      <c r="CK77" s="150">
        <f t="shared" si="0"/>
        <v>15</v>
      </c>
      <c r="CL77" s="150"/>
      <c r="CM77" s="150"/>
      <c r="CN77" s="150"/>
      <c r="CO77" s="150"/>
      <c r="CP77" s="150"/>
      <c r="CQ77" s="150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0"/>
      <c r="DK77" s="150"/>
      <c r="DL77" s="150"/>
      <c r="DM77" s="150"/>
      <c r="DN77" s="150"/>
      <c r="DO77" s="150"/>
      <c r="DP77" s="150"/>
      <c r="DQ77" s="150"/>
      <c r="DR77" s="150"/>
      <c r="DS77" s="150"/>
      <c r="DT77" s="150"/>
      <c r="DU77" s="150"/>
      <c r="DV77" s="150"/>
      <c r="DW77" s="150"/>
      <c r="DX77" s="150"/>
      <c r="DY77" s="161"/>
      <c r="DZ77" s="162"/>
      <c r="EA77" s="162"/>
      <c r="EB77" s="162"/>
      <c r="EC77" s="162"/>
      <c r="ED77" s="162"/>
      <c r="EE77" s="162"/>
      <c r="EF77" s="162"/>
      <c r="EG77" s="162"/>
      <c r="EH77" s="162"/>
      <c r="EI77" s="162"/>
      <c r="EJ77" s="163"/>
      <c r="EK77" s="161"/>
      <c r="EL77" s="162"/>
      <c r="EM77" s="162"/>
      <c r="EN77" s="162"/>
      <c r="EO77" s="162"/>
      <c r="EP77" s="162"/>
      <c r="EQ77" s="162"/>
      <c r="ER77" s="162"/>
      <c r="ES77" s="162"/>
      <c r="ET77" s="162"/>
      <c r="EU77" s="162"/>
      <c r="EV77" s="163"/>
      <c r="EW77" s="164"/>
      <c r="EX77" s="165"/>
      <c r="EY77" s="165"/>
      <c r="EZ77" s="165"/>
      <c r="FA77" s="165"/>
      <c r="FB77" s="165"/>
      <c r="FC77" s="165"/>
      <c r="FD77" s="165"/>
      <c r="FE77" s="165"/>
      <c r="FF77" s="165"/>
      <c r="FG77" s="165"/>
      <c r="FH77" s="166"/>
      <c r="FK77" s="67"/>
      <c r="FL77" s="67"/>
    </row>
    <row r="78" spans="1:168" s="23" customFormat="1" ht="24" customHeight="1" x14ac:dyDescent="0.25">
      <c r="A78" s="168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70"/>
      <c r="R78" s="167" t="s">
        <v>103</v>
      </c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50">
        <v>150</v>
      </c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>
        <v>44.4</v>
      </c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50"/>
      <c r="BW78" s="150"/>
      <c r="BX78" s="150"/>
      <c r="BY78" s="150"/>
      <c r="BZ78" s="150"/>
      <c r="CA78" s="150"/>
      <c r="CB78" s="150"/>
      <c r="CC78" s="150"/>
      <c r="CD78" s="150"/>
      <c r="CE78" s="150"/>
      <c r="CF78" s="150"/>
      <c r="CG78" s="150"/>
      <c r="CH78" s="150"/>
      <c r="CI78" s="150"/>
      <c r="CJ78" s="150"/>
      <c r="CK78" s="150">
        <f t="shared" si="0"/>
        <v>105.6</v>
      </c>
      <c r="CL78" s="150"/>
      <c r="CM78" s="150"/>
      <c r="CN78" s="150"/>
      <c r="CO78" s="150"/>
      <c r="CP78" s="150"/>
      <c r="CQ78" s="150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0"/>
      <c r="DJ78" s="150"/>
      <c r="DK78" s="150"/>
      <c r="DL78" s="150"/>
      <c r="DM78" s="150"/>
      <c r="DN78" s="150"/>
      <c r="DO78" s="150"/>
      <c r="DP78" s="150"/>
      <c r="DQ78" s="150"/>
      <c r="DR78" s="150"/>
      <c r="DS78" s="150"/>
      <c r="DT78" s="150"/>
      <c r="DU78" s="150"/>
      <c r="DV78" s="150"/>
      <c r="DW78" s="150"/>
      <c r="DX78" s="150"/>
      <c r="DY78" s="161"/>
      <c r="DZ78" s="162"/>
      <c r="EA78" s="162"/>
      <c r="EB78" s="162"/>
      <c r="EC78" s="162"/>
      <c r="ED78" s="162"/>
      <c r="EE78" s="162"/>
      <c r="EF78" s="162"/>
      <c r="EG78" s="162"/>
      <c r="EH78" s="162"/>
      <c r="EI78" s="162"/>
      <c r="EJ78" s="163"/>
      <c r="EK78" s="161"/>
      <c r="EL78" s="162"/>
      <c r="EM78" s="162"/>
      <c r="EN78" s="162"/>
      <c r="EO78" s="162"/>
      <c r="EP78" s="162"/>
      <c r="EQ78" s="162"/>
      <c r="ER78" s="162"/>
      <c r="ES78" s="162"/>
      <c r="ET78" s="162"/>
      <c r="EU78" s="162"/>
      <c r="EV78" s="163"/>
      <c r="EW78" s="164"/>
      <c r="EX78" s="165"/>
      <c r="EY78" s="165"/>
      <c r="EZ78" s="165"/>
      <c r="FA78" s="165"/>
      <c r="FB78" s="165"/>
      <c r="FC78" s="165"/>
      <c r="FD78" s="165"/>
      <c r="FE78" s="165"/>
      <c r="FF78" s="165"/>
      <c r="FG78" s="165"/>
      <c r="FH78" s="166"/>
      <c r="FK78" s="67"/>
      <c r="FL78" s="67"/>
    </row>
    <row r="79" spans="1:168" s="23" customFormat="1" ht="18" customHeight="1" x14ac:dyDescent="0.25">
      <c r="A79" s="157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9"/>
      <c r="R79" s="167" t="s">
        <v>104</v>
      </c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50">
        <v>160</v>
      </c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>
        <v>160</v>
      </c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50"/>
      <c r="BW79" s="150"/>
      <c r="BX79" s="150"/>
      <c r="BY79" s="150"/>
      <c r="BZ79" s="150"/>
      <c r="CA79" s="150"/>
      <c r="CB79" s="150"/>
      <c r="CC79" s="150"/>
      <c r="CD79" s="150"/>
      <c r="CE79" s="150"/>
      <c r="CF79" s="150"/>
      <c r="CG79" s="150"/>
      <c r="CH79" s="150"/>
      <c r="CI79" s="150"/>
      <c r="CJ79" s="150"/>
      <c r="CK79" s="150">
        <f t="shared" si="0"/>
        <v>0</v>
      </c>
      <c r="CL79" s="150"/>
      <c r="CM79" s="150"/>
      <c r="CN79" s="150"/>
      <c r="CO79" s="150"/>
      <c r="CP79" s="150"/>
      <c r="CQ79" s="150"/>
      <c r="CR79" s="150"/>
      <c r="CS79" s="150"/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/>
      <c r="DI79" s="150"/>
      <c r="DJ79" s="150"/>
      <c r="DK79" s="150"/>
      <c r="DL79" s="150"/>
      <c r="DM79" s="150"/>
      <c r="DN79" s="150"/>
      <c r="DO79" s="150"/>
      <c r="DP79" s="150"/>
      <c r="DQ79" s="150"/>
      <c r="DR79" s="150"/>
      <c r="DS79" s="150"/>
      <c r="DT79" s="150"/>
      <c r="DU79" s="150"/>
      <c r="DV79" s="150"/>
      <c r="DW79" s="150"/>
      <c r="DX79" s="150"/>
      <c r="DY79" s="161"/>
      <c r="DZ79" s="162"/>
      <c r="EA79" s="162"/>
      <c r="EB79" s="162"/>
      <c r="EC79" s="162"/>
      <c r="ED79" s="162"/>
      <c r="EE79" s="162"/>
      <c r="EF79" s="162"/>
      <c r="EG79" s="162"/>
      <c r="EH79" s="162"/>
      <c r="EI79" s="162"/>
      <c r="EJ79" s="163"/>
      <c r="EK79" s="161"/>
      <c r="EL79" s="162"/>
      <c r="EM79" s="162"/>
      <c r="EN79" s="162"/>
      <c r="EO79" s="162"/>
      <c r="EP79" s="162"/>
      <c r="EQ79" s="162"/>
      <c r="ER79" s="162"/>
      <c r="ES79" s="162"/>
      <c r="ET79" s="162"/>
      <c r="EU79" s="162"/>
      <c r="EV79" s="163"/>
      <c r="EW79" s="164"/>
      <c r="EX79" s="165"/>
      <c r="EY79" s="165"/>
      <c r="EZ79" s="165"/>
      <c r="FA79" s="165"/>
      <c r="FB79" s="165"/>
      <c r="FC79" s="165"/>
      <c r="FD79" s="165"/>
      <c r="FE79" s="165"/>
      <c r="FF79" s="165"/>
      <c r="FG79" s="165"/>
      <c r="FH79" s="166"/>
      <c r="FK79" s="67"/>
      <c r="FL79" s="67"/>
    </row>
    <row r="81" spans="1:16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FG81" s="4" t="s">
        <v>58</v>
      </c>
    </row>
    <row r="82" spans="1:168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DC82" s="36"/>
      <c r="FK82" s="55"/>
      <c r="FL82" s="55"/>
    </row>
    <row r="83" spans="1:168" s="40" customFormat="1" ht="92.25" customHeight="1" x14ac:dyDescent="0.25">
      <c r="A83" s="104" t="s">
        <v>106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5"/>
      <c r="BY83" s="105"/>
      <c r="BZ83" s="105"/>
      <c r="CA83" s="105"/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5"/>
      <c r="DE83" s="105"/>
      <c r="DF83" s="105"/>
      <c r="DG83" s="105"/>
      <c r="DH83" s="105"/>
      <c r="DI83" s="105"/>
      <c r="DJ83" s="105"/>
      <c r="DK83" s="105"/>
      <c r="DL83" s="105"/>
      <c r="DM83" s="105"/>
      <c r="DN83" s="105"/>
      <c r="DO83" s="105"/>
      <c r="DP83" s="105"/>
      <c r="DQ83" s="105"/>
      <c r="DR83" s="105"/>
      <c r="DS83" s="105"/>
      <c r="DT83" s="105"/>
      <c r="DU83" s="105"/>
      <c r="DV83" s="105"/>
      <c r="DW83" s="105"/>
      <c r="DX83" s="105"/>
      <c r="DY83" s="105"/>
      <c r="DZ83" s="105"/>
      <c r="EA83" s="105"/>
      <c r="EB83" s="105"/>
      <c r="EC83" s="105"/>
      <c r="ED83" s="105"/>
      <c r="EE83" s="105"/>
      <c r="EF83" s="105"/>
      <c r="EG83" s="105"/>
      <c r="EH83" s="105"/>
      <c r="EI83" s="105"/>
      <c r="EJ83" s="105"/>
      <c r="EK83" s="105"/>
      <c r="EL83" s="105"/>
      <c r="EM83" s="105"/>
      <c r="EN83" s="105"/>
      <c r="EO83" s="105"/>
      <c r="EP83" s="105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  <c r="FF83" s="105"/>
      <c r="FG83" s="105"/>
      <c r="FK83" s="63"/>
      <c r="FL83" s="63"/>
    </row>
    <row r="84" spans="1:168" s="8" customFormat="1" ht="15.75" x14ac:dyDescent="0.25">
      <c r="AW84" s="78" t="s">
        <v>4</v>
      </c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15"/>
      <c r="DX84" s="15"/>
      <c r="DY84" s="15"/>
      <c r="DZ84" s="15"/>
      <c r="EA84" s="16"/>
      <c r="EB84" s="16"/>
      <c r="EC84" s="16"/>
      <c r="ED84" s="16"/>
      <c r="EE84" s="16"/>
      <c r="EF84" s="48"/>
      <c r="EG84" s="48"/>
      <c r="EH84" s="48"/>
      <c r="EI84" s="48"/>
      <c r="EJ84" s="44"/>
      <c r="EK84" s="44"/>
      <c r="EL84" s="44"/>
      <c r="EM84" s="44"/>
      <c r="FK84" s="57"/>
      <c r="FL84" s="57"/>
    </row>
    <row r="85" spans="1:168" s="8" customFormat="1" ht="15.75" x14ac:dyDescent="0.25">
      <c r="AR85" s="18"/>
      <c r="AS85" s="49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79" t="s">
        <v>90</v>
      </c>
      <c r="BI85" s="79"/>
      <c r="BJ85" s="79"/>
      <c r="BK85" s="79"/>
      <c r="BL85" s="79"/>
      <c r="BM85" s="79"/>
      <c r="BN85" s="79"/>
      <c r="BO85" s="79"/>
      <c r="BP85" s="79"/>
      <c r="BQ85" s="79"/>
      <c r="BR85" s="80" t="s">
        <v>136</v>
      </c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115" t="s">
        <v>129</v>
      </c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  <c r="CV85" s="115"/>
      <c r="CW85" s="115"/>
      <c r="CX85" s="115"/>
      <c r="CY85" s="115"/>
      <c r="DC85" s="10"/>
      <c r="FK85" s="57"/>
      <c r="FL85" s="57"/>
    </row>
    <row r="86" spans="1:168" s="44" customFormat="1" ht="15.75" x14ac:dyDescent="0.25">
      <c r="D86" s="115" t="s">
        <v>5</v>
      </c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80" t="s">
        <v>137</v>
      </c>
      <c r="U86" s="80"/>
      <c r="V86" s="80"/>
      <c r="W86" s="80"/>
      <c r="X86" s="80"/>
      <c r="Y86" s="80"/>
      <c r="Z86" s="46"/>
      <c r="AA86" s="46"/>
      <c r="CM86" s="81"/>
      <c r="CN86" s="81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DC86" s="7"/>
      <c r="FK86" s="58"/>
      <c r="FL86" s="58"/>
    </row>
    <row r="87" spans="1:168" s="40" customFormat="1" ht="15.75" x14ac:dyDescent="0.25">
      <c r="DC87" s="52"/>
      <c r="FK87" s="63"/>
      <c r="FL87" s="63"/>
    </row>
    <row r="88" spans="1:168" s="25" customFormat="1" ht="82.5" customHeight="1" x14ac:dyDescent="0.25">
      <c r="A88" s="113" t="s">
        <v>59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 t="s">
        <v>60</v>
      </c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 t="s">
        <v>61</v>
      </c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  <c r="BL88" s="113"/>
      <c r="BM88" s="113"/>
      <c r="BN88" s="113"/>
      <c r="BO88" s="113"/>
      <c r="BP88" s="113"/>
      <c r="BQ88" s="113"/>
      <c r="BR88" s="113"/>
      <c r="BS88" s="113"/>
      <c r="BT88" s="113"/>
      <c r="BU88" s="113"/>
      <c r="BV88" s="113"/>
      <c r="BW88" s="113"/>
      <c r="BX88" s="113" t="s">
        <v>62</v>
      </c>
      <c r="BY88" s="113"/>
      <c r="BZ88" s="113"/>
      <c r="CA88" s="113"/>
      <c r="CB88" s="113"/>
      <c r="CC88" s="113"/>
      <c r="CD88" s="113"/>
      <c r="CE88" s="113"/>
      <c r="CF88" s="113"/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 t="s">
        <v>63</v>
      </c>
      <c r="CS88" s="113"/>
      <c r="CT88" s="113"/>
      <c r="CU88" s="113"/>
      <c r="CV88" s="113"/>
      <c r="CW88" s="113"/>
      <c r="CX88" s="113"/>
      <c r="CY88" s="113"/>
      <c r="CZ88" s="113"/>
      <c r="DA88" s="113"/>
      <c r="DB88" s="113"/>
      <c r="DC88" s="113"/>
      <c r="DD88" s="113"/>
      <c r="DE88" s="113"/>
      <c r="DF88" s="113"/>
      <c r="DG88" s="113"/>
      <c r="DH88" s="113"/>
      <c r="DI88" s="113"/>
      <c r="DJ88" s="113"/>
      <c r="DK88" s="113"/>
      <c r="DL88" s="113"/>
      <c r="DM88" s="113"/>
      <c r="DN88" s="113" t="s">
        <v>123</v>
      </c>
      <c r="DO88" s="113"/>
      <c r="DP88" s="113"/>
      <c r="DQ88" s="113"/>
      <c r="DR88" s="113"/>
      <c r="DS88" s="113"/>
      <c r="DT88" s="113"/>
      <c r="DU88" s="113"/>
      <c r="DV88" s="113"/>
      <c r="DW88" s="113"/>
      <c r="DX88" s="113"/>
      <c r="DY88" s="113"/>
      <c r="DZ88" s="113"/>
      <c r="EA88" s="113"/>
      <c r="EB88" s="113"/>
      <c r="EC88" s="113"/>
      <c r="ED88" s="113"/>
      <c r="EE88" s="113"/>
      <c r="EF88" s="113"/>
      <c r="EG88" s="113"/>
      <c r="EH88" s="113"/>
      <c r="EI88" s="113"/>
      <c r="EJ88" s="113"/>
      <c r="EK88" s="113" t="s">
        <v>122</v>
      </c>
      <c r="EL88" s="113"/>
      <c r="EM88" s="113"/>
      <c r="EN88" s="113"/>
      <c r="EO88" s="113"/>
      <c r="EP88" s="113"/>
      <c r="EQ88" s="113"/>
      <c r="ER88" s="113"/>
      <c r="ES88" s="113"/>
      <c r="ET88" s="113"/>
      <c r="EU88" s="113"/>
      <c r="EV88" s="113"/>
      <c r="EW88" s="113"/>
      <c r="EX88" s="113"/>
      <c r="EY88" s="113"/>
      <c r="EZ88" s="113"/>
      <c r="FA88" s="113"/>
      <c r="FB88" s="113"/>
      <c r="FC88" s="113"/>
      <c r="FD88" s="113"/>
      <c r="FE88" s="113"/>
      <c r="FF88" s="113"/>
      <c r="FG88" s="113"/>
      <c r="FK88" s="69"/>
      <c r="FL88" s="69"/>
    </row>
    <row r="89" spans="1:168" s="19" customFormat="1" x14ac:dyDescent="0.25">
      <c r="A89" s="116">
        <v>1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>
        <v>2</v>
      </c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>
        <v>3</v>
      </c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>
        <v>4</v>
      </c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>
        <v>5</v>
      </c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>
        <v>6</v>
      </c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>
        <v>7</v>
      </c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K89" s="66"/>
      <c r="FL89" s="70">
        <f>FK91-FL90</f>
        <v>35.282771666666662</v>
      </c>
    </row>
    <row r="90" spans="1:168" s="19" customFormat="1" ht="36.75" customHeight="1" x14ac:dyDescent="0.25">
      <c r="A90" s="171" t="s">
        <v>81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3"/>
      <c r="AA90" s="134" t="s">
        <v>107</v>
      </c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36"/>
      <c r="BA90" s="180" t="s">
        <v>83</v>
      </c>
      <c r="BB90" s="180" t="s">
        <v>83</v>
      </c>
      <c r="BC90" s="180" t="s">
        <v>83</v>
      </c>
      <c r="BD90" s="180" t="s">
        <v>83</v>
      </c>
      <c r="BE90" s="180" t="s">
        <v>83</v>
      </c>
      <c r="BF90" s="180" t="s">
        <v>83</v>
      </c>
      <c r="BG90" s="180" t="s">
        <v>83</v>
      </c>
      <c r="BH90" s="180" t="s">
        <v>83</v>
      </c>
      <c r="BI90" s="180" t="s">
        <v>83</v>
      </c>
      <c r="BJ90" s="180" t="s">
        <v>83</v>
      </c>
      <c r="BK90" s="180" t="s">
        <v>83</v>
      </c>
      <c r="BL90" s="180" t="s">
        <v>83</v>
      </c>
      <c r="BM90" s="180" t="s">
        <v>83</v>
      </c>
      <c r="BN90" s="180" t="s">
        <v>83</v>
      </c>
      <c r="BO90" s="180" t="s">
        <v>83</v>
      </c>
      <c r="BP90" s="180" t="s">
        <v>83</v>
      </c>
      <c r="BQ90" s="180" t="s">
        <v>83</v>
      </c>
      <c r="BR90" s="180" t="s">
        <v>83</v>
      </c>
      <c r="BS90" s="180" t="s">
        <v>83</v>
      </c>
      <c r="BT90" s="180" t="s">
        <v>83</v>
      </c>
      <c r="BU90" s="180" t="s">
        <v>83</v>
      </c>
      <c r="BV90" s="180" t="s">
        <v>83</v>
      </c>
      <c r="BW90" s="180" t="s">
        <v>83</v>
      </c>
      <c r="BX90" s="95">
        <v>3</v>
      </c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106">
        <v>4.8659999999999997</v>
      </c>
      <c r="CS90" s="106">
        <v>8.3219999999999992</v>
      </c>
      <c r="CT90" s="106">
        <v>8.3219999999999992</v>
      </c>
      <c r="CU90" s="106">
        <v>8.3219999999999992</v>
      </c>
      <c r="CV90" s="106">
        <v>8.3219999999999992</v>
      </c>
      <c r="CW90" s="106">
        <v>8.3219999999999992</v>
      </c>
      <c r="CX90" s="106">
        <v>8.3219999999999992</v>
      </c>
      <c r="CY90" s="106">
        <v>8.3219999999999992</v>
      </c>
      <c r="CZ90" s="106">
        <v>8.3219999999999992</v>
      </c>
      <c r="DA90" s="106">
        <v>8.3219999999999992</v>
      </c>
      <c r="DB90" s="106">
        <v>8.3219999999999992</v>
      </c>
      <c r="DC90" s="106">
        <v>8.3219999999999992</v>
      </c>
      <c r="DD90" s="106">
        <v>8.3219999999999992</v>
      </c>
      <c r="DE90" s="106">
        <v>8.3219999999999992</v>
      </c>
      <c r="DF90" s="106">
        <v>8.3219999999999992</v>
      </c>
      <c r="DG90" s="106">
        <v>8.3219999999999992</v>
      </c>
      <c r="DH90" s="106">
        <v>8.3219999999999992</v>
      </c>
      <c r="DI90" s="106">
        <v>8.3219999999999992</v>
      </c>
      <c r="DJ90" s="106">
        <v>8.3219999999999992</v>
      </c>
      <c r="DK90" s="106">
        <v>8.3219999999999992</v>
      </c>
      <c r="DL90" s="106">
        <v>8.3219999999999992</v>
      </c>
      <c r="DM90" s="106">
        <v>8.3219999999999992</v>
      </c>
      <c r="DN90" s="87">
        <v>4.9674500000000004</v>
      </c>
      <c r="DO90" s="88">
        <v>6.5537299999999998</v>
      </c>
      <c r="DP90" s="88">
        <v>6.5537299999999998</v>
      </c>
      <c r="DQ90" s="88">
        <v>6.5537299999999998</v>
      </c>
      <c r="DR90" s="88">
        <v>6.5537299999999998</v>
      </c>
      <c r="DS90" s="88">
        <v>6.5537299999999998</v>
      </c>
      <c r="DT90" s="88">
        <v>6.5537299999999998</v>
      </c>
      <c r="DU90" s="88">
        <v>6.5537299999999998</v>
      </c>
      <c r="DV90" s="88">
        <v>6.5537299999999998</v>
      </c>
      <c r="DW90" s="88">
        <v>6.5537299999999998</v>
      </c>
      <c r="DX90" s="88">
        <v>6.5537299999999998</v>
      </c>
      <c r="DY90" s="88">
        <v>6.5537299999999998</v>
      </c>
      <c r="DZ90" s="88">
        <v>6.5537299999999998</v>
      </c>
      <c r="EA90" s="88">
        <v>6.5537299999999998</v>
      </c>
      <c r="EB90" s="88">
        <v>6.5537299999999998</v>
      </c>
      <c r="EC90" s="88">
        <v>6.5537299999999998</v>
      </c>
      <c r="ED90" s="88">
        <v>6.5537299999999998</v>
      </c>
      <c r="EE90" s="88">
        <v>6.5537299999999998</v>
      </c>
      <c r="EF90" s="88">
        <v>6.5537299999999998</v>
      </c>
      <c r="EG90" s="88">
        <v>6.5537299999999998</v>
      </c>
      <c r="EH90" s="88">
        <v>6.5537299999999998</v>
      </c>
      <c r="EI90" s="88">
        <v>6.5537299999999998</v>
      </c>
      <c r="EJ90" s="89">
        <v>6.5537299999999998</v>
      </c>
      <c r="EK90" s="185">
        <f>FK91-DN90-DN91-DN92-DN93-DN94</f>
        <v>35.282771666666669</v>
      </c>
      <c r="EL90" s="186"/>
      <c r="EM90" s="186"/>
      <c r="EN90" s="186"/>
      <c r="EO90" s="186"/>
      <c r="EP90" s="186"/>
      <c r="EQ90" s="186"/>
      <c r="ER90" s="186"/>
      <c r="ES90" s="186"/>
      <c r="ET90" s="186"/>
      <c r="EU90" s="186"/>
      <c r="EV90" s="186"/>
      <c r="EW90" s="186"/>
      <c r="EX90" s="186"/>
      <c r="EY90" s="186"/>
      <c r="EZ90" s="186"/>
      <c r="FA90" s="186"/>
      <c r="FB90" s="186"/>
      <c r="FC90" s="186"/>
      <c r="FD90" s="186"/>
      <c r="FE90" s="186"/>
      <c r="FF90" s="186"/>
      <c r="FG90" s="187"/>
      <c r="FK90" s="66">
        <v>483.5</v>
      </c>
      <c r="FL90" s="70">
        <f>DN90+DN91+DN92+DN93+DN94</f>
        <v>5.0088949999999999</v>
      </c>
    </row>
    <row r="91" spans="1:168" s="19" customFormat="1" ht="36.75" customHeight="1" x14ac:dyDescent="0.25">
      <c r="A91" s="174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6"/>
      <c r="AA91" s="117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9"/>
      <c r="BA91" s="180" t="s">
        <v>84</v>
      </c>
      <c r="BB91" s="180" t="s">
        <v>84</v>
      </c>
      <c r="BC91" s="180" t="s">
        <v>84</v>
      </c>
      <c r="BD91" s="180" t="s">
        <v>84</v>
      </c>
      <c r="BE91" s="180" t="s">
        <v>84</v>
      </c>
      <c r="BF91" s="180" t="s">
        <v>84</v>
      </c>
      <c r="BG91" s="180" t="s">
        <v>84</v>
      </c>
      <c r="BH91" s="180" t="s">
        <v>84</v>
      </c>
      <c r="BI91" s="180" t="s">
        <v>84</v>
      </c>
      <c r="BJ91" s="180" t="s">
        <v>84</v>
      </c>
      <c r="BK91" s="180" t="s">
        <v>84</v>
      </c>
      <c r="BL91" s="180" t="s">
        <v>84</v>
      </c>
      <c r="BM91" s="180" t="s">
        <v>84</v>
      </c>
      <c r="BN91" s="180" t="s">
        <v>84</v>
      </c>
      <c r="BO91" s="180" t="s">
        <v>84</v>
      </c>
      <c r="BP91" s="180" t="s">
        <v>84</v>
      </c>
      <c r="BQ91" s="180" t="s">
        <v>84</v>
      </c>
      <c r="BR91" s="180" t="s">
        <v>84</v>
      </c>
      <c r="BS91" s="180" t="s">
        <v>84</v>
      </c>
      <c r="BT91" s="180" t="s">
        <v>84</v>
      </c>
      <c r="BU91" s="180" t="s">
        <v>84</v>
      </c>
      <c r="BV91" s="180" t="s">
        <v>84</v>
      </c>
      <c r="BW91" s="180" t="s">
        <v>84</v>
      </c>
      <c r="BX91" s="95">
        <v>4</v>
      </c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106">
        <v>2.0660000000000001E-2</v>
      </c>
      <c r="CS91" s="106">
        <v>0.26900000000000002</v>
      </c>
      <c r="CT91" s="106">
        <v>0.26900000000000002</v>
      </c>
      <c r="CU91" s="106">
        <v>0.26900000000000002</v>
      </c>
      <c r="CV91" s="106">
        <v>0.26900000000000002</v>
      </c>
      <c r="CW91" s="106">
        <v>0.26900000000000002</v>
      </c>
      <c r="CX91" s="106">
        <v>0.26900000000000002</v>
      </c>
      <c r="CY91" s="106">
        <v>0.26900000000000002</v>
      </c>
      <c r="CZ91" s="106">
        <v>0.26900000000000002</v>
      </c>
      <c r="DA91" s="106">
        <v>0.26900000000000002</v>
      </c>
      <c r="DB91" s="106">
        <v>0.26900000000000002</v>
      </c>
      <c r="DC91" s="106">
        <v>0.26900000000000002</v>
      </c>
      <c r="DD91" s="106">
        <v>0.26900000000000002</v>
      </c>
      <c r="DE91" s="106">
        <v>0.26900000000000002</v>
      </c>
      <c r="DF91" s="106">
        <v>0.26900000000000002</v>
      </c>
      <c r="DG91" s="106">
        <v>0.26900000000000002</v>
      </c>
      <c r="DH91" s="106">
        <v>0.26900000000000002</v>
      </c>
      <c r="DI91" s="106">
        <v>0.26900000000000002</v>
      </c>
      <c r="DJ91" s="106">
        <v>0.26900000000000002</v>
      </c>
      <c r="DK91" s="106">
        <v>0.26900000000000002</v>
      </c>
      <c r="DL91" s="106">
        <v>0.26900000000000002</v>
      </c>
      <c r="DM91" s="106">
        <v>0.26900000000000002</v>
      </c>
      <c r="DN91" s="87">
        <v>1.504E-2</v>
      </c>
      <c r="DO91" s="88">
        <v>0.17710000000000001</v>
      </c>
      <c r="DP91" s="88">
        <v>0.17710000000000001</v>
      </c>
      <c r="DQ91" s="88">
        <v>0.17710000000000001</v>
      </c>
      <c r="DR91" s="88">
        <v>0.17710000000000001</v>
      </c>
      <c r="DS91" s="88">
        <v>0.17710000000000001</v>
      </c>
      <c r="DT91" s="88">
        <v>0.17710000000000001</v>
      </c>
      <c r="DU91" s="88">
        <v>0.17710000000000001</v>
      </c>
      <c r="DV91" s="88">
        <v>0.17710000000000001</v>
      </c>
      <c r="DW91" s="88">
        <v>0.17710000000000001</v>
      </c>
      <c r="DX91" s="88">
        <v>0.17710000000000001</v>
      </c>
      <c r="DY91" s="88">
        <v>0.17710000000000001</v>
      </c>
      <c r="DZ91" s="88">
        <v>0.17710000000000001</v>
      </c>
      <c r="EA91" s="88">
        <v>0.17710000000000001</v>
      </c>
      <c r="EB91" s="88">
        <v>0.17710000000000001</v>
      </c>
      <c r="EC91" s="88">
        <v>0.17710000000000001</v>
      </c>
      <c r="ED91" s="88">
        <v>0.17710000000000001</v>
      </c>
      <c r="EE91" s="88">
        <v>0.17710000000000001</v>
      </c>
      <c r="EF91" s="88">
        <v>0.17710000000000001</v>
      </c>
      <c r="EG91" s="88">
        <v>0.17710000000000001</v>
      </c>
      <c r="EH91" s="88">
        <v>0.17710000000000001</v>
      </c>
      <c r="EI91" s="88">
        <v>0.17710000000000001</v>
      </c>
      <c r="EJ91" s="89">
        <v>0.17710000000000001</v>
      </c>
      <c r="EK91" s="137"/>
      <c r="EL91" s="138"/>
      <c r="EM91" s="138"/>
      <c r="EN91" s="138"/>
      <c r="EO91" s="138"/>
      <c r="EP91" s="138"/>
      <c r="EQ91" s="138"/>
      <c r="ER91" s="138"/>
      <c r="ES91" s="138"/>
      <c r="ET91" s="138"/>
      <c r="EU91" s="138"/>
      <c r="EV91" s="138"/>
      <c r="EW91" s="138"/>
      <c r="EX91" s="138"/>
      <c r="EY91" s="138"/>
      <c r="EZ91" s="138"/>
      <c r="FA91" s="138"/>
      <c r="FB91" s="138"/>
      <c r="FC91" s="138"/>
      <c r="FD91" s="138"/>
      <c r="FE91" s="138"/>
      <c r="FF91" s="138"/>
      <c r="FG91" s="139"/>
      <c r="FK91" s="66">
        <f>FK90/12</f>
        <v>40.291666666666664</v>
      </c>
      <c r="FL91" s="70">
        <f>FK91-FL90</f>
        <v>35.282771666666662</v>
      </c>
    </row>
    <row r="92" spans="1:168" s="19" customFormat="1" ht="36.75" customHeight="1" x14ac:dyDescent="0.25">
      <c r="A92" s="174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6"/>
      <c r="AA92" s="117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9"/>
      <c r="BA92" s="96" t="s">
        <v>133</v>
      </c>
      <c r="BB92" s="96" t="s">
        <v>85</v>
      </c>
      <c r="BC92" s="96" t="s">
        <v>85</v>
      </c>
      <c r="BD92" s="96" t="s">
        <v>85</v>
      </c>
      <c r="BE92" s="96" t="s">
        <v>85</v>
      </c>
      <c r="BF92" s="96" t="s">
        <v>85</v>
      </c>
      <c r="BG92" s="96" t="s">
        <v>85</v>
      </c>
      <c r="BH92" s="96" t="s">
        <v>85</v>
      </c>
      <c r="BI92" s="96" t="s">
        <v>85</v>
      </c>
      <c r="BJ92" s="96" t="s">
        <v>85</v>
      </c>
      <c r="BK92" s="96" t="s">
        <v>85</v>
      </c>
      <c r="BL92" s="96" t="s">
        <v>85</v>
      </c>
      <c r="BM92" s="96" t="s">
        <v>85</v>
      </c>
      <c r="BN92" s="96" t="s">
        <v>85</v>
      </c>
      <c r="BO92" s="96" t="s">
        <v>85</v>
      </c>
      <c r="BP92" s="96" t="s">
        <v>85</v>
      </c>
      <c r="BQ92" s="96" t="s">
        <v>85</v>
      </c>
      <c r="BR92" s="96" t="s">
        <v>85</v>
      </c>
      <c r="BS92" s="96" t="s">
        <v>85</v>
      </c>
      <c r="BT92" s="96" t="s">
        <v>85</v>
      </c>
      <c r="BU92" s="96" t="s">
        <v>85</v>
      </c>
      <c r="BV92" s="96" t="s">
        <v>85</v>
      </c>
      <c r="BW92" s="96" t="s">
        <v>85</v>
      </c>
      <c r="BX92" s="95">
        <v>5</v>
      </c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106">
        <v>0</v>
      </c>
      <c r="CS92" s="106">
        <v>1.15E-2</v>
      </c>
      <c r="CT92" s="106">
        <v>1.15E-2</v>
      </c>
      <c r="CU92" s="106">
        <v>1.15E-2</v>
      </c>
      <c r="CV92" s="106">
        <v>1.15E-2</v>
      </c>
      <c r="CW92" s="106">
        <v>1.15E-2</v>
      </c>
      <c r="CX92" s="106">
        <v>1.15E-2</v>
      </c>
      <c r="CY92" s="106">
        <v>1.15E-2</v>
      </c>
      <c r="CZ92" s="106">
        <v>1.15E-2</v>
      </c>
      <c r="DA92" s="106">
        <v>1.15E-2</v>
      </c>
      <c r="DB92" s="106">
        <v>1.15E-2</v>
      </c>
      <c r="DC92" s="106">
        <v>1.15E-2</v>
      </c>
      <c r="DD92" s="106">
        <v>1.15E-2</v>
      </c>
      <c r="DE92" s="106">
        <v>1.15E-2</v>
      </c>
      <c r="DF92" s="106">
        <v>1.15E-2</v>
      </c>
      <c r="DG92" s="106">
        <v>1.15E-2</v>
      </c>
      <c r="DH92" s="106">
        <v>1.15E-2</v>
      </c>
      <c r="DI92" s="106">
        <v>1.15E-2</v>
      </c>
      <c r="DJ92" s="106">
        <v>1.15E-2</v>
      </c>
      <c r="DK92" s="106">
        <v>1.15E-2</v>
      </c>
      <c r="DL92" s="106">
        <v>1.15E-2</v>
      </c>
      <c r="DM92" s="106">
        <v>1.15E-2</v>
      </c>
      <c r="DN92" s="87">
        <v>0</v>
      </c>
      <c r="DO92" s="88">
        <v>9.4179999999999993E-3</v>
      </c>
      <c r="DP92" s="88">
        <v>9.4179999999999993E-3</v>
      </c>
      <c r="DQ92" s="88">
        <v>9.4179999999999993E-3</v>
      </c>
      <c r="DR92" s="88">
        <v>9.4179999999999993E-3</v>
      </c>
      <c r="DS92" s="88">
        <v>9.4179999999999993E-3</v>
      </c>
      <c r="DT92" s="88">
        <v>9.4179999999999993E-3</v>
      </c>
      <c r="DU92" s="88">
        <v>9.4179999999999993E-3</v>
      </c>
      <c r="DV92" s="88">
        <v>9.4179999999999993E-3</v>
      </c>
      <c r="DW92" s="88">
        <v>9.4179999999999993E-3</v>
      </c>
      <c r="DX92" s="88">
        <v>9.4179999999999993E-3</v>
      </c>
      <c r="DY92" s="88">
        <v>9.4179999999999993E-3</v>
      </c>
      <c r="DZ92" s="88">
        <v>9.4179999999999993E-3</v>
      </c>
      <c r="EA92" s="88">
        <v>9.4179999999999993E-3</v>
      </c>
      <c r="EB92" s="88">
        <v>9.4179999999999993E-3</v>
      </c>
      <c r="EC92" s="88">
        <v>9.4179999999999993E-3</v>
      </c>
      <c r="ED92" s="88">
        <v>9.4179999999999993E-3</v>
      </c>
      <c r="EE92" s="88">
        <v>9.4179999999999993E-3</v>
      </c>
      <c r="EF92" s="88">
        <v>9.4179999999999993E-3</v>
      </c>
      <c r="EG92" s="88">
        <v>9.4179999999999993E-3</v>
      </c>
      <c r="EH92" s="88">
        <v>9.4179999999999993E-3</v>
      </c>
      <c r="EI92" s="88">
        <v>9.4179999999999993E-3</v>
      </c>
      <c r="EJ92" s="89">
        <v>9.4179999999999993E-3</v>
      </c>
      <c r="EK92" s="137"/>
      <c r="EL92" s="138"/>
      <c r="EM92" s="138"/>
      <c r="EN92" s="138"/>
      <c r="EO92" s="138"/>
      <c r="EP92" s="138"/>
      <c r="EQ92" s="138"/>
      <c r="ER92" s="138"/>
      <c r="ES92" s="138"/>
      <c r="ET92" s="138"/>
      <c r="EU92" s="138"/>
      <c r="EV92" s="138"/>
      <c r="EW92" s="138"/>
      <c r="EX92" s="138"/>
      <c r="EY92" s="138"/>
      <c r="EZ92" s="138"/>
      <c r="FA92" s="138"/>
      <c r="FB92" s="138"/>
      <c r="FC92" s="138"/>
      <c r="FD92" s="138"/>
      <c r="FE92" s="138"/>
      <c r="FF92" s="138"/>
      <c r="FG92" s="139"/>
      <c r="FK92" s="66"/>
      <c r="FL92" s="66"/>
    </row>
    <row r="93" spans="1:168" s="19" customFormat="1" ht="36.75" customHeight="1" x14ac:dyDescent="0.25">
      <c r="A93" s="174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6"/>
      <c r="AA93" s="117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9"/>
      <c r="BA93" s="96" t="s">
        <v>134</v>
      </c>
      <c r="BB93" s="96" t="s">
        <v>88</v>
      </c>
      <c r="BC93" s="96" t="s">
        <v>88</v>
      </c>
      <c r="BD93" s="96" t="s">
        <v>88</v>
      </c>
      <c r="BE93" s="96" t="s">
        <v>88</v>
      </c>
      <c r="BF93" s="96" t="s">
        <v>88</v>
      </c>
      <c r="BG93" s="96" t="s">
        <v>88</v>
      </c>
      <c r="BH93" s="96" t="s">
        <v>88</v>
      </c>
      <c r="BI93" s="96" t="s">
        <v>88</v>
      </c>
      <c r="BJ93" s="96" t="s">
        <v>88</v>
      </c>
      <c r="BK93" s="96" t="s">
        <v>88</v>
      </c>
      <c r="BL93" s="96" t="s">
        <v>88</v>
      </c>
      <c r="BM93" s="96" t="s">
        <v>88</v>
      </c>
      <c r="BN93" s="96" t="s">
        <v>88</v>
      </c>
      <c r="BO93" s="96" t="s">
        <v>88</v>
      </c>
      <c r="BP93" s="96" t="s">
        <v>88</v>
      </c>
      <c r="BQ93" s="96" t="s">
        <v>88</v>
      </c>
      <c r="BR93" s="96" t="s">
        <v>88</v>
      </c>
      <c r="BS93" s="96" t="s">
        <v>88</v>
      </c>
      <c r="BT93" s="96" t="s">
        <v>88</v>
      </c>
      <c r="BU93" s="96" t="s">
        <v>88</v>
      </c>
      <c r="BV93" s="96" t="s">
        <v>88</v>
      </c>
      <c r="BW93" s="96" t="s">
        <v>88</v>
      </c>
      <c r="BX93" s="95">
        <v>5</v>
      </c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106">
        <v>3.5000000000000003E-2</v>
      </c>
      <c r="CS93" s="106">
        <v>5.1999999999999998E-2</v>
      </c>
      <c r="CT93" s="106">
        <v>5.1999999999999998E-2</v>
      </c>
      <c r="CU93" s="106">
        <v>5.1999999999999998E-2</v>
      </c>
      <c r="CV93" s="106">
        <v>5.1999999999999998E-2</v>
      </c>
      <c r="CW93" s="106">
        <v>5.1999999999999998E-2</v>
      </c>
      <c r="CX93" s="106">
        <v>5.1999999999999998E-2</v>
      </c>
      <c r="CY93" s="106">
        <v>5.1999999999999998E-2</v>
      </c>
      <c r="CZ93" s="106">
        <v>5.1999999999999998E-2</v>
      </c>
      <c r="DA93" s="106">
        <v>5.1999999999999998E-2</v>
      </c>
      <c r="DB93" s="106">
        <v>5.1999999999999998E-2</v>
      </c>
      <c r="DC93" s="106">
        <v>5.1999999999999998E-2</v>
      </c>
      <c r="DD93" s="106">
        <v>5.1999999999999998E-2</v>
      </c>
      <c r="DE93" s="106">
        <v>5.1999999999999998E-2</v>
      </c>
      <c r="DF93" s="106">
        <v>5.1999999999999998E-2</v>
      </c>
      <c r="DG93" s="106">
        <v>5.1999999999999998E-2</v>
      </c>
      <c r="DH93" s="106">
        <v>5.1999999999999998E-2</v>
      </c>
      <c r="DI93" s="106">
        <v>5.1999999999999998E-2</v>
      </c>
      <c r="DJ93" s="106">
        <v>5.1999999999999998E-2</v>
      </c>
      <c r="DK93" s="106">
        <v>5.1999999999999998E-2</v>
      </c>
      <c r="DL93" s="106">
        <v>5.1999999999999998E-2</v>
      </c>
      <c r="DM93" s="106">
        <v>5.1999999999999998E-2</v>
      </c>
      <c r="DN93" s="87">
        <v>2.6405000000000001E-2</v>
      </c>
      <c r="DO93" s="88">
        <v>4.4864000000000001E-2</v>
      </c>
      <c r="DP93" s="88">
        <v>4.4864000000000001E-2</v>
      </c>
      <c r="DQ93" s="88">
        <v>4.4864000000000001E-2</v>
      </c>
      <c r="DR93" s="88">
        <v>4.4864000000000001E-2</v>
      </c>
      <c r="DS93" s="88">
        <v>4.4864000000000001E-2</v>
      </c>
      <c r="DT93" s="88">
        <v>4.4864000000000001E-2</v>
      </c>
      <c r="DU93" s="88">
        <v>4.4864000000000001E-2</v>
      </c>
      <c r="DV93" s="88">
        <v>4.4864000000000001E-2</v>
      </c>
      <c r="DW93" s="88">
        <v>4.4864000000000001E-2</v>
      </c>
      <c r="DX93" s="88">
        <v>4.4864000000000001E-2</v>
      </c>
      <c r="DY93" s="88">
        <v>4.4864000000000001E-2</v>
      </c>
      <c r="DZ93" s="88">
        <v>4.4864000000000001E-2</v>
      </c>
      <c r="EA93" s="88">
        <v>4.4864000000000001E-2</v>
      </c>
      <c r="EB93" s="88">
        <v>4.4864000000000001E-2</v>
      </c>
      <c r="EC93" s="88">
        <v>4.4864000000000001E-2</v>
      </c>
      <c r="ED93" s="88">
        <v>4.4864000000000001E-2</v>
      </c>
      <c r="EE93" s="88">
        <v>4.4864000000000001E-2</v>
      </c>
      <c r="EF93" s="88">
        <v>4.4864000000000001E-2</v>
      </c>
      <c r="EG93" s="88">
        <v>4.4864000000000001E-2</v>
      </c>
      <c r="EH93" s="88">
        <v>4.4864000000000001E-2</v>
      </c>
      <c r="EI93" s="88">
        <v>4.4864000000000001E-2</v>
      </c>
      <c r="EJ93" s="89">
        <v>4.4864000000000001E-2</v>
      </c>
      <c r="EK93" s="137"/>
      <c r="EL93" s="138"/>
      <c r="EM93" s="138"/>
      <c r="EN93" s="138"/>
      <c r="EO93" s="138"/>
      <c r="EP93" s="138"/>
      <c r="EQ93" s="138"/>
      <c r="ER93" s="138"/>
      <c r="ES93" s="138"/>
      <c r="ET93" s="138"/>
      <c r="EU93" s="138"/>
      <c r="EV93" s="138"/>
      <c r="EW93" s="138"/>
      <c r="EX93" s="138"/>
      <c r="EY93" s="138"/>
      <c r="EZ93" s="138"/>
      <c r="FA93" s="138"/>
      <c r="FB93" s="138"/>
      <c r="FC93" s="138"/>
      <c r="FD93" s="138"/>
      <c r="FE93" s="138"/>
      <c r="FF93" s="138"/>
      <c r="FG93" s="139"/>
      <c r="FK93" s="66"/>
      <c r="FL93" s="66"/>
    </row>
    <row r="94" spans="1:168" s="19" customFormat="1" ht="36.75" customHeight="1" x14ac:dyDescent="0.25">
      <c r="A94" s="177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9"/>
      <c r="AA94" s="120"/>
      <c r="AB94" s="121"/>
      <c r="AC94" s="121"/>
      <c r="AD94" s="121"/>
      <c r="AE94" s="121"/>
      <c r="AF94" s="121"/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2"/>
      <c r="BA94" s="96" t="s">
        <v>111</v>
      </c>
      <c r="BB94" s="96" t="s">
        <v>86</v>
      </c>
      <c r="BC94" s="96" t="s">
        <v>86</v>
      </c>
      <c r="BD94" s="96" t="s">
        <v>86</v>
      </c>
      <c r="BE94" s="96" t="s">
        <v>86</v>
      </c>
      <c r="BF94" s="96" t="s">
        <v>86</v>
      </c>
      <c r="BG94" s="96" t="s">
        <v>86</v>
      </c>
      <c r="BH94" s="96" t="s">
        <v>86</v>
      </c>
      <c r="BI94" s="96" t="s">
        <v>86</v>
      </c>
      <c r="BJ94" s="96" t="s">
        <v>86</v>
      </c>
      <c r="BK94" s="96" t="s">
        <v>86</v>
      </c>
      <c r="BL94" s="96" t="s">
        <v>86</v>
      </c>
      <c r="BM94" s="96" t="s">
        <v>86</v>
      </c>
      <c r="BN94" s="96" t="s">
        <v>86</v>
      </c>
      <c r="BO94" s="96" t="s">
        <v>86</v>
      </c>
      <c r="BP94" s="96" t="s">
        <v>86</v>
      </c>
      <c r="BQ94" s="96" t="s">
        <v>86</v>
      </c>
      <c r="BR94" s="96" t="s">
        <v>86</v>
      </c>
      <c r="BS94" s="96" t="s">
        <v>86</v>
      </c>
      <c r="BT94" s="96" t="s">
        <v>86</v>
      </c>
      <c r="BU94" s="96" t="s">
        <v>86</v>
      </c>
      <c r="BV94" s="96" t="s">
        <v>86</v>
      </c>
      <c r="BW94" s="96" t="s">
        <v>86</v>
      </c>
      <c r="BX94" s="95">
        <v>5</v>
      </c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106">
        <v>0</v>
      </c>
      <c r="CS94" s="106">
        <v>6.3500000000000001E-2</v>
      </c>
      <c r="CT94" s="106">
        <v>6.3500000000000001E-2</v>
      </c>
      <c r="CU94" s="106">
        <v>6.3500000000000001E-2</v>
      </c>
      <c r="CV94" s="106">
        <v>6.3500000000000001E-2</v>
      </c>
      <c r="CW94" s="106">
        <v>6.3500000000000001E-2</v>
      </c>
      <c r="CX94" s="106">
        <v>6.3500000000000001E-2</v>
      </c>
      <c r="CY94" s="106">
        <v>6.3500000000000001E-2</v>
      </c>
      <c r="CZ94" s="106">
        <v>6.3500000000000001E-2</v>
      </c>
      <c r="DA94" s="106">
        <v>6.3500000000000001E-2</v>
      </c>
      <c r="DB94" s="106">
        <v>6.3500000000000001E-2</v>
      </c>
      <c r="DC94" s="106">
        <v>6.3500000000000001E-2</v>
      </c>
      <c r="DD94" s="106">
        <v>6.3500000000000001E-2</v>
      </c>
      <c r="DE94" s="106">
        <v>6.3500000000000001E-2</v>
      </c>
      <c r="DF94" s="106">
        <v>6.3500000000000001E-2</v>
      </c>
      <c r="DG94" s="106">
        <v>6.3500000000000001E-2</v>
      </c>
      <c r="DH94" s="106">
        <v>6.3500000000000001E-2</v>
      </c>
      <c r="DI94" s="106">
        <v>6.3500000000000001E-2</v>
      </c>
      <c r="DJ94" s="106">
        <v>6.3500000000000001E-2</v>
      </c>
      <c r="DK94" s="106">
        <v>6.3500000000000001E-2</v>
      </c>
      <c r="DL94" s="106">
        <v>6.3500000000000001E-2</v>
      </c>
      <c r="DM94" s="106">
        <v>6.3500000000000001E-2</v>
      </c>
      <c r="DN94" s="87">
        <v>0</v>
      </c>
      <c r="DO94" s="88">
        <v>7.8872999999999999E-2</v>
      </c>
      <c r="DP94" s="88">
        <v>7.8872999999999999E-2</v>
      </c>
      <c r="DQ94" s="88">
        <v>7.8872999999999999E-2</v>
      </c>
      <c r="DR94" s="88">
        <v>7.8872999999999999E-2</v>
      </c>
      <c r="DS94" s="88">
        <v>7.8872999999999999E-2</v>
      </c>
      <c r="DT94" s="88">
        <v>7.8872999999999999E-2</v>
      </c>
      <c r="DU94" s="88">
        <v>7.8872999999999999E-2</v>
      </c>
      <c r="DV94" s="88">
        <v>7.8872999999999999E-2</v>
      </c>
      <c r="DW94" s="88">
        <v>7.8872999999999999E-2</v>
      </c>
      <c r="DX94" s="88">
        <v>7.8872999999999999E-2</v>
      </c>
      <c r="DY94" s="88">
        <v>7.8872999999999999E-2</v>
      </c>
      <c r="DZ94" s="88">
        <v>7.8872999999999999E-2</v>
      </c>
      <c r="EA94" s="88">
        <v>7.8872999999999999E-2</v>
      </c>
      <c r="EB94" s="88">
        <v>7.8872999999999999E-2</v>
      </c>
      <c r="EC94" s="88">
        <v>7.8872999999999999E-2</v>
      </c>
      <c r="ED94" s="88">
        <v>7.8872999999999999E-2</v>
      </c>
      <c r="EE94" s="88">
        <v>7.8872999999999999E-2</v>
      </c>
      <c r="EF94" s="88">
        <v>7.8872999999999999E-2</v>
      </c>
      <c r="EG94" s="88">
        <v>7.8872999999999999E-2</v>
      </c>
      <c r="EH94" s="88">
        <v>7.8872999999999999E-2</v>
      </c>
      <c r="EI94" s="88">
        <v>7.8872999999999999E-2</v>
      </c>
      <c r="EJ94" s="89">
        <v>7.8872999999999999E-2</v>
      </c>
      <c r="EK94" s="140"/>
      <c r="EL94" s="141"/>
      <c r="EM94" s="141"/>
      <c r="EN94" s="141"/>
      <c r="EO94" s="141"/>
      <c r="EP94" s="141"/>
      <c r="EQ94" s="141"/>
      <c r="ER94" s="141"/>
      <c r="ES94" s="141"/>
      <c r="ET94" s="141"/>
      <c r="EU94" s="141"/>
      <c r="EV94" s="141"/>
      <c r="EW94" s="141"/>
      <c r="EX94" s="141"/>
      <c r="EY94" s="141"/>
      <c r="EZ94" s="141"/>
      <c r="FA94" s="141"/>
      <c r="FB94" s="141"/>
      <c r="FC94" s="141"/>
      <c r="FD94" s="141"/>
      <c r="FE94" s="141"/>
      <c r="FF94" s="141"/>
      <c r="FG94" s="142"/>
      <c r="FK94" s="66"/>
      <c r="FL94" s="66"/>
    </row>
    <row r="95" spans="1:168" s="19" customFormat="1" ht="36.75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80" t="s">
        <v>87</v>
      </c>
      <c r="BB95" s="180" t="s">
        <v>87</v>
      </c>
      <c r="BC95" s="180" t="s">
        <v>87</v>
      </c>
      <c r="BD95" s="180" t="s">
        <v>87</v>
      </c>
      <c r="BE95" s="180" t="s">
        <v>87</v>
      </c>
      <c r="BF95" s="180" t="s">
        <v>87</v>
      </c>
      <c r="BG95" s="180" t="s">
        <v>87</v>
      </c>
      <c r="BH95" s="180" t="s">
        <v>87</v>
      </c>
      <c r="BI95" s="180" t="s">
        <v>87</v>
      </c>
      <c r="BJ95" s="180" t="s">
        <v>87</v>
      </c>
      <c r="BK95" s="180" t="s">
        <v>87</v>
      </c>
      <c r="BL95" s="180" t="s">
        <v>87</v>
      </c>
      <c r="BM95" s="180" t="s">
        <v>87</v>
      </c>
      <c r="BN95" s="180" t="s">
        <v>87</v>
      </c>
      <c r="BO95" s="180" t="s">
        <v>87</v>
      </c>
      <c r="BP95" s="180" t="s">
        <v>87</v>
      </c>
      <c r="BQ95" s="180" t="s">
        <v>87</v>
      </c>
      <c r="BR95" s="180" t="s">
        <v>87</v>
      </c>
      <c r="BS95" s="180" t="s">
        <v>87</v>
      </c>
      <c r="BT95" s="180" t="s">
        <v>87</v>
      </c>
      <c r="BU95" s="180" t="s">
        <v>87</v>
      </c>
      <c r="BV95" s="180" t="s">
        <v>87</v>
      </c>
      <c r="BW95" s="180" t="s">
        <v>87</v>
      </c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106">
        <v>0</v>
      </c>
      <c r="CS95" s="106">
        <v>0</v>
      </c>
      <c r="CT95" s="106">
        <v>0</v>
      </c>
      <c r="CU95" s="106">
        <v>0</v>
      </c>
      <c r="CV95" s="106">
        <v>0</v>
      </c>
      <c r="CW95" s="106">
        <v>0</v>
      </c>
      <c r="CX95" s="106">
        <v>0</v>
      </c>
      <c r="CY95" s="106">
        <v>0</v>
      </c>
      <c r="CZ95" s="106">
        <v>0</v>
      </c>
      <c r="DA95" s="106">
        <v>0</v>
      </c>
      <c r="DB95" s="106">
        <v>0</v>
      </c>
      <c r="DC95" s="106">
        <v>0</v>
      </c>
      <c r="DD95" s="106">
        <v>0</v>
      </c>
      <c r="DE95" s="106">
        <v>0</v>
      </c>
      <c r="DF95" s="106">
        <v>0</v>
      </c>
      <c r="DG95" s="106">
        <v>0</v>
      </c>
      <c r="DH95" s="106">
        <v>0</v>
      </c>
      <c r="DI95" s="106">
        <v>0</v>
      </c>
      <c r="DJ95" s="106">
        <v>0</v>
      </c>
      <c r="DK95" s="106">
        <v>0</v>
      </c>
      <c r="DL95" s="106">
        <v>0</v>
      </c>
      <c r="DM95" s="106">
        <v>0</v>
      </c>
      <c r="DN95" s="106">
        <v>0</v>
      </c>
      <c r="DO95" s="106">
        <v>0</v>
      </c>
      <c r="DP95" s="106">
        <v>0</v>
      </c>
      <c r="DQ95" s="106">
        <v>0</v>
      </c>
      <c r="DR95" s="106">
        <v>0</v>
      </c>
      <c r="DS95" s="106">
        <v>0</v>
      </c>
      <c r="DT95" s="106">
        <v>0</v>
      </c>
      <c r="DU95" s="106">
        <v>0</v>
      </c>
      <c r="DV95" s="106">
        <v>0</v>
      </c>
      <c r="DW95" s="106">
        <v>0</v>
      </c>
      <c r="DX95" s="106">
        <v>0</v>
      </c>
      <c r="DY95" s="106">
        <v>0</v>
      </c>
      <c r="DZ95" s="106">
        <v>0</v>
      </c>
      <c r="EA95" s="106">
        <v>0</v>
      </c>
      <c r="EB95" s="106">
        <v>0</v>
      </c>
      <c r="EC95" s="106">
        <v>0</v>
      </c>
      <c r="ED95" s="106">
        <v>0</v>
      </c>
      <c r="EE95" s="106">
        <v>0</v>
      </c>
      <c r="EF95" s="106">
        <v>0</v>
      </c>
      <c r="EG95" s="106">
        <v>0</v>
      </c>
      <c r="EH95" s="106">
        <v>0</v>
      </c>
      <c r="EI95" s="106">
        <v>0</v>
      </c>
      <c r="EJ95" s="106">
        <v>0</v>
      </c>
      <c r="EK95" s="181"/>
      <c r="EL95" s="181"/>
      <c r="EM95" s="181"/>
      <c r="EN95" s="181"/>
      <c r="EO95" s="181"/>
      <c r="EP95" s="181"/>
      <c r="EQ95" s="181"/>
      <c r="ER95" s="181"/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/>
      <c r="FF95" s="181"/>
      <c r="FG95" s="181"/>
      <c r="FK95" s="66"/>
      <c r="FL95" s="66"/>
    </row>
    <row r="96" spans="1:168" s="19" customFormat="1" ht="36.75" customHeight="1" x14ac:dyDescent="0.25">
      <c r="A96" s="95" t="s">
        <v>108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4" t="s">
        <v>109</v>
      </c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180" t="s">
        <v>132</v>
      </c>
      <c r="BB96" s="180" t="s">
        <v>91</v>
      </c>
      <c r="BC96" s="180" t="s">
        <v>91</v>
      </c>
      <c r="BD96" s="180" t="s">
        <v>91</v>
      </c>
      <c r="BE96" s="180" t="s">
        <v>91</v>
      </c>
      <c r="BF96" s="180" t="s">
        <v>91</v>
      </c>
      <c r="BG96" s="180" t="s">
        <v>91</v>
      </c>
      <c r="BH96" s="180" t="s">
        <v>91</v>
      </c>
      <c r="BI96" s="180" t="s">
        <v>91</v>
      </c>
      <c r="BJ96" s="180" t="s">
        <v>91</v>
      </c>
      <c r="BK96" s="180" t="s">
        <v>91</v>
      </c>
      <c r="BL96" s="180" t="s">
        <v>91</v>
      </c>
      <c r="BM96" s="180" t="s">
        <v>91</v>
      </c>
      <c r="BN96" s="180" t="s">
        <v>91</v>
      </c>
      <c r="BO96" s="180" t="s">
        <v>91</v>
      </c>
      <c r="BP96" s="180" t="s">
        <v>91</v>
      </c>
      <c r="BQ96" s="180" t="s">
        <v>91</v>
      </c>
      <c r="BR96" s="180" t="s">
        <v>91</v>
      </c>
      <c r="BS96" s="180" t="s">
        <v>91</v>
      </c>
      <c r="BT96" s="180" t="s">
        <v>91</v>
      </c>
      <c r="BU96" s="180" t="s">
        <v>91</v>
      </c>
      <c r="BV96" s="180" t="s">
        <v>91</v>
      </c>
      <c r="BW96" s="180" t="s">
        <v>91</v>
      </c>
      <c r="BX96" s="182">
        <v>3</v>
      </c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4"/>
      <c r="CR96" s="106">
        <v>8.1</v>
      </c>
      <c r="CS96" s="106">
        <v>6.2</v>
      </c>
      <c r="CT96" s="106">
        <v>6.2</v>
      </c>
      <c r="CU96" s="106">
        <v>6.2</v>
      </c>
      <c r="CV96" s="106">
        <v>6.2</v>
      </c>
      <c r="CW96" s="106">
        <v>6.2</v>
      </c>
      <c r="CX96" s="106">
        <v>6.2</v>
      </c>
      <c r="CY96" s="106">
        <v>6.2</v>
      </c>
      <c r="CZ96" s="106">
        <v>6.2</v>
      </c>
      <c r="DA96" s="106">
        <v>6.2</v>
      </c>
      <c r="DB96" s="106">
        <v>6.2</v>
      </c>
      <c r="DC96" s="106">
        <v>6.2</v>
      </c>
      <c r="DD96" s="106">
        <v>6.2</v>
      </c>
      <c r="DE96" s="106">
        <v>6.2</v>
      </c>
      <c r="DF96" s="106">
        <v>6.2</v>
      </c>
      <c r="DG96" s="106">
        <v>6.2</v>
      </c>
      <c r="DH96" s="106">
        <v>6.2</v>
      </c>
      <c r="DI96" s="106">
        <v>6.2</v>
      </c>
      <c r="DJ96" s="106">
        <v>6.2</v>
      </c>
      <c r="DK96" s="106">
        <v>6.2</v>
      </c>
      <c r="DL96" s="106">
        <v>6.2</v>
      </c>
      <c r="DM96" s="106">
        <v>6.2</v>
      </c>
      <c r="DN96" s="87">
        <v>7.8181799999999999</v>
      </c>
      <c r="DO96" s="88">
        <v>0</v>
      </c>
      <c r="DP96" s="88">
        <v>0</v>
      </c>
      <c r="DQ96" s="88">
        <v>0</v>
      </c>
      <c r="DR96" s="88">
        <v>0</v>
      </c>
      <c r="DS96" s="88">
        <v>0</v>
      </c>
      <c r="DT96" s="88">
        <v>0</v>
      </c>
      <c r="DU96" s="88">
        <v>0</v>
      </c>
      <c r="DV96" s="88">
        <v>0</v>
      </c>
      <c r="DW96" s="88">
        <v>0</v>
      </c>
      <c r="DX96" s="88">
        <v>0</v>
      </c>
      <c r="DY96" s="88">
        <v>0</v>
      </c>
      <c r="DZ96" s="88">
        <v>0</v>
      </c>
      <c r="EA96" s="88">
        <v>0</v>
      </c>
      <c r="EB96" s="88">
        <v>0</v>
      </c>
      <c r="EC96" s="88">
        <v>0</v>
      </c>
      <c r="ED96" s="88">
        <v>0</v>
      </c>
      <c r="EE96" s="88">
        <v>0</v>
      </c>
      <c r="EF96" s="88">
        <v>0</v>
      </c>
      <c r="EG96" s="88">
        <v>0</v>
      </c>
      <c r="EH96" s="88">
        <v>0</v>
      </c>
      <c r="EI96" s="88">
        <v>0</v>
      </c>
      <c r="EJ96" s="89">
        <v>0</v>
      </c>
      <c r="EK96" s="185">
        <f>160/12-DN96</f>
        <v>5.515153333333334</v>
      </c>
      <c r="EL96" s="186"/>
      <c r="EM96" s="186"/>
      <c r="EN96" s="186"/>
      <c r="EO96" s="186"/>
      <c r="EP96" s="186"/>
      <c r="EQ96" s="186"/>
      <c r="ER96" s="186"/>
      <c r="ES96" s="186"/>
      <c r="ET96" s="186"/>
      <c r="EU96" s="186"/>
      <c r="EV96" s="186"/>
      <c r="EW96" s="186"/>
      <c r="EX96" s="186"/>
      <c r="EY96" s="186"/>
      <c r="EZ96" s="186"/>
      <c r="FA96" s="186"/>
      <c r="FB96" s="186"/>
      <c r="FC96" s="186"/>
      <c r="FD96" s="186"/>
      <c r="FE96" s="186"/>
      <c r="FF96" s="186"/>
      <c r="FG96" s="187"/>
      <c r="FK96" s="66"/>
      <c r="FL96" s="70"/>
    </row>
    <row r="97" spans="1:168" s="17" customFormat="1" x14ac:dyDescent="0.25">
      <c r="A97" s="51"/>
      <c r="B97" s="130" t="s">
        <v>64</v>
      </c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1"/>
      <c r="AA97" s="21"/>
      <c r="AB97" s="132" t="s">
        <v>96</v>
      </c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3"/>
      <c r="BA97" s="33"/>
      <c r="BB97" s="132" t="s">
        <v>96</v>
      </c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3"/>
      <c r="BX97" s="26"/>
      <c r="BY97" s="132" t="s">
        <v>96</v>
      </c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87">
        <f>CR90+CR91+CR92+CR93+CR94+CR96</f>
        <v>13.021660000000001</v>
      </c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9"/>
      <c r="DN97" s="106">
        <f>DN90+DN91+DN92+DN93+DN94+DN96</f>
        <v>12.827075000000001</v>
      </c>
      <c r="DO97" s="106"/>
      <c r="DP97" s="106"/>
      <c r="DQ97" s="106"/>
      <c r="DR97" s="106"/>
      <c r="DS97" s="106"/>
      <c r="DT97" s="106"/>
      <c r="DU97" s="106"/>
      <c r="DV97" s="106"/>
      <c r="DW97" s="106"/>
      <c r="DX97" s="106"/>
      <c r="DY97" s="106"/>
      <c r="DZ97" s="106"/>
      <c r="EA97" s="106"/>
      <c r="EB97" s="106"/>
      <c r="EC97" s="106"/>
      <c r="ED97" s="106"/>
      <c r="EE97" s="106"/>
      <c r="EF97" s="106"/>
      <c r="EG97" s="106"/>
      <c r="EH97" s="106"/>
      <c r="EI97" s="106"/>
      <c r="EJ97" s="106"/>
      <c r="EK97" s="95"/>
      <c r="EL97" s="95"/>
      <c r="EM97" s="95"/>
      <c r="EN97" s="95"/>
      <c r="EO97" s="95"/>
      <c r="EP97" s="95"/>
      <c r="EQ97" s="95"/>
      <c r="ER97" s="95"/>
      <c r="ES97" s="95"/>
      <c r="ET97" s="95"/>
      <c r="EU97" s="95"/>
      <c r="EV97" s="95"/>
      <c r="EW97" s="95"/>
      <c r="EX97" s="95"/>
      <c r="EY97" s="95"/>
      <c r="EZ97" s="95"/>
      <c r="FA97" s="95"/>
      <c r="FB97" s="95"/>
      <c r="FC97" s="95"/>
      <c r="FD97" s="95"/>
      <c r="FE97" s="95"/>
      <c r="FF97" s="95"/>
      <c r="FG97" s="95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77" t="s">
        <v>116</v>
      </c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7"/>
      <c r="EC101" s="77"/>
      <c r="ED101" s="77"/>
      <c r="EE101" s="77"/>
      <c r="EF101" s="77"/>
      <c r="EG101" s="77"/>
      <c r="EH101" s="77"/>
      <c r="EI101" s="77"/>
      <c r="EJ101" s="77"/>
      <c r="EK101" s="77"/>
      <c r="EL101" s="77"/>
      <c r="EM101" s="77"/>
      <c r="EN101" s="77"/>
      <c r="EO101" s="77"/>
      <c r="EP101" s="77"/>
      <c r="EQ101" s="77"/>
      <c r="ER101" s="77"/>
      <c r="ES101" s="77"/>
      <c r="ET101" s="77"/>
      <c r="EU101" s="77"/>
      <c r="FK101" s="63"/>
      <c r="FL101" s="63"/>
    </row>
    <row r="102" spans="1:168" s="40" customFormat="1" ht="15.75" x14ac:dyDescent="0.25"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197"/>
      <c r="AH102" s="197"/>
      <c r="AI102" s="197"/>
      <c r="AJ102" s="197"/>
      <c r="AK102" s="197"/>
      <c r="AL102" s="197"/>
      <c r="AM102" s="197"/>
      <c r="AN102" s="197"/>
      <c r="AO102" s="197"/>
      <c r="AP102" s="197"/>
      <c r="AQ102" s="197"/>
      <c r="AR102" s="197"/>
      <c r="AS102" s="197"/>
      <c r="AT102" s="197"/>
      <c r="AU102" s="197"/>
      <c r="AV102" s="197"/>
      <c r="AW102" s="197"/>
      <c r="AX102" s="197"/>
      <c r="AY102" s="197"/>
      <c r="AZ102" s="197"/>
      <c r="BA102" s="197"/>
      <c r="BB102" s="197"/>
      <c r="BC102" s="198" t="s">
        <v>117</v>
      </c>
      <c r="BD102" s="198"/>
      <c r="BE102" s="198"/>
      <c r="BF102" s="198"/>
      <c r="BG102" s="198"/>
      <c r="BH102" s="198"/>
      <c r="BI102" s="198"/>
      <c r="BJ102" s="198"/>
      <c r="BK102" s="198"/>
      <c r="BL102" s="198"/>
      <c r="BM102" s="198"/>
      <c r="BN102" s="198"/>
      <c r="BO102" s="198"/>
      <c r="BP102" s="198"/>
      <c r="BQ102" s="198"/>
      <c r="BR102" s="198"/>
      <c r="BS102" s="198"/>
      <c r="BT102" s="198"/>
      <c r="BU102" s="198"/>
      <c r="BV102" s="198"/>
      <c r="BW102" s="198"/>
      <c r="BX102" s="198"/>
      <c r="BY102" s="198"/>
      <c r="BZ102" s="198"/>
      <c r="CA102" s="198"/>
      <c r="CB102" s="198"/>
      <c r="CC102" s="198"/>
      <c r="CD102" s="198"/>
      <c r="CE102" s="198"/>
      <c r="CF102" s="198"/>
      <c r="CG102" s="198"/>
      <c r="CH102" s="198"/>
      <c r="CI102" s="198"/>
      <c r="CJ102" s="198"/>
      <c r="CK102" s="198"/>
      <c r="CL102" s="198"/>
      <c r="CM102" s="198"/>
      <c r="CN102" s="198"/>
      <c r="CO102" s="198"/>
      <c r="CP102" s="198"/>
      <c r="CQ102" s="198"/>
      <c r="CR102" s="198"/>
      <c r="CS102" s="198"/>
      <c r="CT102" s="198"/>
      <c r="CU102" s="198"/>
      <c r="CV102" s="198"/>
      <c r="CW102" s="198"/>
      <c r="CX102" s="198"/>
      <c r="CY102" s="198"/>
      <c r="CZ102" s="198"/>
      <c r="DA102" s="198"/>
      <c r="DB102" s="198"/>
      <c r="DC102" s="199" t="s">
        <v>138</v>
      </c>
      <c r="DD102" s="199"/>
      <c r="DE102" s="199"/>
      <c r="DF102" s="199"/>
      <c r="DG102" s="199"/>
      <c r="DH102" s="199"/>
      <c r="DI102" s="199"/>
      <c r="DJ102" s="199"/>
      <c r="DK102" s="199"/>
      <c r="DL102" s="199"/>
      <c r="DM102" s="199"/>
      <c r="DN102" s="199"/>
      <c r="DO102" s="199"/>
      <c r="DP102" s="199"/>
      <c r="DQ102" s="199"/>
      <c r="DR102" s="199"/>
      <c r="DS102" s="199"/>
      <c r="DT102" s="199"/>
      <c r="DU102" s="199"/>
      <c r="DV102" s="200"/>
      <c r="DW102" s="200"/>
      <c r="DX102" s="200"/>
      <c r="DY102" s="200"/>
      <c r="DZ102" s="200"/>
      <c r="EA102" s="200"/>
      <c r="EB102" s="200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100" t="s">
        <v>4</v>
      </c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188" t="s">
        <v>66</v>
      </c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90"/>
      <c r="AV105" s="107" t="s">
        <v>67</v>
      </c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9"/>
      <c r="BY105" s="107" t="s">
        <v>68</v>
      </c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9"/>
      <c r="DC105" s="38"/>
      <c r="FK105" s="73"/>
      <c r="FL105" s="73"/>
    </row>
    <row r="106" spans="1:168" s="31" customFormat="1" x14ac:dyDescent="0.25">
      <c r="A106" s="191">
        <v>1</v>
      </c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  <c r="AR106" s="192"/>
      <c r="AS106" s="192"/>
      <c r="AT106" s="192"/>
      <c r="AU106" s="193"/>
      <c r="AV106" s="194">
        <v>2</v>
      </c>
      <c r="AW106" s="195"/>
      <c r="AX106" s="195"/>
      <c r="AY106" s="195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195"/>
      <c r="BW106" s="195"/>
      <c r="BX106" s="196"/>
      <c r="BY106" s="194">
        <v>3</v>
      </c>
      <c r="BZ106" s="195"/>
      <c r="CA106" s="195"/>
      <c r="CB106" s="195"/>
      <c r="CC106" s="195"/>
      <c r="CD106" s="195"/>
      <c r="CE106" s="195"/>
      <c r="CF106" s="195"/>
      <c r="CG106" s="195"/>
      <c r="CH106" s="195"/>
      <c r="CI106" s="195"/>
      <c r="CJ106" s="195"/>
      <c r="CK106" s="195"/>
      <c r="CL106" s="195"/>
      <c r="CM106" s="195"/>
      <c r="CN106" s="195"/>
      <c r="CO106" s="195"/>
      <c r="CP106" s="195"/>
      <c r="CQ106" s="195"/>
      <c r="CR106" s="195"/>
      <c r="CS106" s="195"/>
      <c r="CT106" s="195"/>
      <c r="CU106" s="195"/>
      <c r="CV106" s="195"/>
      <c r="CW106" s="195"/>
      <c r="CX106" s="195"/>
      <c r="CY106" s="195"/>
      <c r="CZ106" s="195"/>
      <c r="DA106" s="196"/>
      <c r="DC106" s="45"/>
      <c r="FK106" s="74"/>
      <c r="FL106" s="74"/>
    </row>
    <row r="107" spans="1:168" s="17" customFormat="1" x14ac:dyDescent="0.25">
      <c r="A107" s="20"/>
      <c r="B107" s="206" t="s">
        <v>69</v>
      </c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201"/>
      <c r="AL107" s="201"/>
      <c r="AM107" s="201"/>
      <c r="AN107" s="201"/>
      <c r="AO107" s="201"/>
      <c r="AP107" s="201"/>
      <c r="AQ107" s="201"/>
      <c r="AR107" s="201"/>
      <c r="AS107" s="201"/>
      <c r="AT107" s="201"/>
      <c r="AU107" s="202"/>
      <c r="AV107" s="203">
        <v>0</v>
      </c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204"/>
      <c r="BO107" s="204"/>
      <c r="BP107" s="204"/>
      <c r="BQ107" s="204"/>
      <c r="BR107" s="204"/>
      <c r="BS107" s="204"/>
      <c r="BT107" s="204"/>
      <c r="BU107" s="204"/>
      <c r="BV107" s="204"/>
      <c r="BW107" s="204"/>
      <c r="BX107" s="205"/>
      <c r="BY107" s="203">
        <v>0</v>
      </c>
      <c r="BZ107" s="204"/>
      <c r="CA107" s="204"/>
      <c r="CB107" s="204"/>
      <c r="CC107" s="204"/>
      <c r="CD107" s="204"/>
      <c r="CE107" s="204"/>
      <c r="CF107" s="204"/>
      <c r="CG107" s="204"/>
      <c r="CH107" s="204"/>
      <c r="CI107" s="204"/>
      <c r="CJ107" s="204"/>
      <c r="CK107" s="204"/>
      <c r="CL107" s="204"/>
      <c r="CM107" s="204"/>
      <c r="CN107" s="204"/>
      <c r="CO107" s="204"/>
      <c r="CP107" s="204"/>
      <c r="CQ107" s="204"/>
      <c r="CR107" s="204"/>
      <c r="CS107" s="204"/>
      <c r="CT107" s="204"/>
      <c r="CU107" s="204"/>
      <c r="CV107" s="204"/>
      <c r="CW107" s="204"/>
      <c r="CX107" s="204"/>
      <c r="CY107" s="204"/>
      <c r="CZ107" s="204"/>
      <c r="DA107" s="205"/>
      <c r="DC107" s="39"/>
      <c r="FK107" s="65"/>
      <c r="FL107" s="65"/>
    </row>
    <row r="108" spans="1:168" s="17" customFormat="1" x14ac:dyDescent="0.25">
      <c r="A108" s="20"/>
      <c r="B108" s="201" t="s">
        <v>70</v>
      </c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201"/>
      <c r="AI108" s="201"/>
      <c r="AJ108" s="201"/>
      <c r="AK108" s="201"/>
      <c r="AL108" s="201"/>
      <c r="AM108" s="201"/>
      <c r="AN108" s="201"/>
      <c r="AO108" s="201"/>
      <c r="AP108" s="201"/>
      <c r="AQ108" s="201"/>
      <c r="AR108" s="201"/>
      <c r="AS108" s="201"/>
      <c r="AT108" s="201"/>
      <c r="AU108" s="202"/>
      <c r="AV108" s="203">
        <v>0</v>
      </c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204"/>
      <c r="BO108" s="204"/>
      <c r="BP108" s="204"/>
      <c r="BQ108" s="204"/>
      <c r="BR108" s="204"/>
      <c r="BS108" s="204"/>
      <c r="BT108" s="204"/>
      <c r="BU108" s="204"/>
      <c r="BV108" s="204"/>
      <c r="BW108" s="204"/>
      <c r="BX108" s="205"/>
      <c r="BY108" s="203">
        <v>0</v>
      </c>
      <c r="BZ108" s="204"/>
      <c r="CA108" s="204"/>
      <c r="CB108" s="204"/>
      <c r="CC108" s="204"/>
      <c r="CD108" s="204"/>
      <c r="CE108" s="204"/>
      <c r="CF108" s="204"/>
      <c r="CG108" s="204"/>
      <c r="CH108" s="204"/>
      <c r="CI108" s="204"/>
      <c r="CJ108" s="204"/>
      <c r="CK108" s="204"/>
      <c r="CL108" s="204"/>
      <c r="CM108" s="204"/>
      <c r="CN108" s="204"/>
      <c r="CO108" s="204"/>
      <c r="CP108" s="204"/>
      <c r="CQ108" s="204"/>
      <c r="CR108" s="204"/>
      <c r="CS108" s="204"/>
      <c r="CT108" s="204"/>
      <c r="CU108" s="204"/>
      <c r="CV108" s="204"/>
      <c r="CW108" s="204"/>
      <c r="CX108" s="204"/>
      <c r="CY108" s="204"/>
      <c r="CZ108" s="204"/>
      <c r="DA108" s="205"/>
      <c r="DC108" s="39"/>
      <c r="FK108" s="65"/>
      <c r="FL108" s="65"/>
    </row>
    <row r="109" spans="1:168" s="17" customFormat="1" x14ac:dyDescent="0.25">
      <c r="A109" s="20"/>
      <c r="B109" s="201" t="s">
        <v>71</v>
      </c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201"/>
      <c r="AI109" s="201"/>
      <c r="AJ109" s="201"/>
      <c r="AK109" s="201"/>
      <c r="AL109" s="201"/>
      <c r="AM109" s="201"/>
      <c r="AN109" s="201"/>
      <c r="AO109" s="201"/>
      <c r="AP109" s="201"/>
      <c r="AQ109" s="201"/>
      <c r="AR109" s="201"/>
      <c r="AS109" s="201"/>
      <c r="AT109" s="201"/>
      <c r="AU109" s="202"/>
      <c r="AV109" s="203">
        <f>(CR90)*1000</f>
        <v>4866</v>
      </c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04"/>
      <c r="BO109" s="204"/>
      <c r="BP109" s="204"/>
      <c r="BQ109" s="204"/>
      <c r="BR109" s="204"/>
      <c r="BS109" s="204"/>
      <c r="BT109" s="204"/>
      <c r="BU109" s="204"/>
      <c r="BV109" s="204"/>
      <c r="BW109" s="204"/>
      <c r="BX109" s="205"/>
      <c r="BY109" s="203">
        <v>0</v>
      </c>
      <c r="BZ109" s="204"/>
      <c r="CA109" s="204"/>
      <c r="CB109" s="204"/>
      <c r="CC109" s="204"/>
      <c r="CD109" s="204"/>
      <c r="CE109" s="204"/>
      <c r="CF109" s="204"/>
      <c r="CG109" s="204"/>
      <c r="CH109" s="204"/>
      <c r="CI109" s="204"/>
      <c r="CJ109" s="204"/>
      <c r="CK109" s="204"/>
      <c r="CL109" s="204"/>
      <c r="CM109" s="204"/>
      <c r="CN109" s="204"/>
      <c r="CO109" s="204"/>
      <c r="CP109" s="204"/>
      <c r="CQ109" s="204"/>
      <c r="CR109" s="204"/>
      <c r="CS109" s="204"/>
      <c r="CT109" s="204"/>
      <c r="CU109" s="204"/>
      <c r="CV109" s="204"/>
      <c r="CW109" s="204"/>
      <c r="CX109" s="204"/>
      <c r="CY109" s="204"/>
      <c r="CZ109" s="204"/>
      <c r="DA109" s="205"/>
      <c r="DC109" s="39"/>
      <c r="FK109" s="65"/>
      <c r="FL109" s="65"/>
    </row>
    <row r="110" spans="1:168" s="17" customFormat="1" x14ac:dyDescent="0.25">
      <c r="A110" s="20"/>
      <c r="B110" s="201" t="s">
        <v>72</v>
      </c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  <c r="AM110" s="201"/>
      <c r="AN110" s="201"/>
      <c r="AO110" s="201"/>
      <c r="AP110" s="201"/>
      <c r="AQ110" s="201"/>
      <c r="AR110" s="201"/>
      <c r="AS110" s="201"/>
      <c r="AT110" s="201"/>
      <c r="AU110" s="202"/>
      <c r="AV110" s="203">
        <f>(CR96)*1000</f>
        <v>8100</v>
      </c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204"/>
      <c r="BO110" s="204"/>
      <c r="BP110" s="204"/>
      <c r="BQ110" s="204"/>
      <c r="BR110" s="204"/>
      <c r="BS110" s="204"/>
      <c r="BT110" s="204"/>
      <c r="BU110" s="204"/>
      <c r="BV110" s="204"/>
      <c r="BW110" s="204"/>
      <c r="BX110" s="205"/>
      <c r="BY110" s="203">
        <f>(DN90+DN96)*1000</f>
        <v>12785.630000000001</v>
      </c>
      <c r="BZ110" s="204"/>
      <c r="CA110" s="204"/>
      <c r="CB110" s="204"/>
      <c r="CC110" s="204"/>
      <c r="CD110" s="204"/>
      <c r="CE110" s="204"/>
      <c r="CF110" s="204"/>
      <c r="CG110" s="204"/>
      <c r="CH110" s="204"/>
      <c r="CI110" s="204"/>
      <c r="CJ110" s="204"/>
      <c r="CK110" s="204"/>
      <c r="CL110" s="204"/>
      <c r="CM110" s="204"/>
      <c r="CN110" s="204"/>
      <c r="CO110" s="204"/>
      <c r="CP110" s="204"/>
      <c r="CQ110" s="204"/>
      <c r="CR110" s="204"/>
      <c r="CS110" s="204"/>
      <c r="CT110" s="204"/>
      <c r="CU110" s="204"/>
      <c r="CV110" s="204"/>
      <c r="CW110" s="204"/>
      <c r="CX110" s="204"/>
      <c r="CY110" s="204"/>
      <c r="CZ110" s="204"/>
      <c r="DA110" s="205"/>
      <c r="DC110" s="39"/>
      <c r="FK110" s="65"/>
      <c r="FL110" s="65"/>
    </row>
    <row r="111" spans="1:168" s="17" customFormat="1" x14ac:dyDescent="0.25">
      <c r="A111" s="20"/>
      <c r="B111" s="201" t="s">
        <v>73</v>
      </c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1"/>
      <c r="AG111" s="201"/>
      <c r="AH111" s="201"/>
      <c r="AI111" s="201"/>
      <c r="AJ111" s="201"/>
      <c r="AK111" s="201"/>
      <c r="AL111" s="201"/>
      <c r="AM111" s="201"/>
      <c r="AN111" s="201"/>
      <c r="AO111" s="201"/>
      <c r="AP111" s="201"/>
      <c r="AQ111" s="201"/>
      <c r="AR111" s="201"/>
      <c r="AS111" s="201"/>
      <c r="AT111" s="201"/>
      <c r="AU111" s="202"/>
      <c r="AV111" s="203">
        <f>CR91*1000</f>
        <v>20.66</v>
      </c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204"/>
      <c r="BO111" s="204"/>
      <c r="BP111" s="204"/>
      <c r="BQ111" s="204"/>
      <c r="BR111" s="204"/>
      <c r="BS111" s="204"/>
      <c r="BT111" s="204"/>
      <c r="BU111" s="204"/>
      <c r="BV111" s="204"/>
      <c r="BW111" s="204"/>
      <c r="BX111" s="205"/>
      <c r="BY111" s="203">
        <f>DN91*1000</f>
        <v>15.04</v>
      </c>
      <c r="BZ111" s="204"/>
      <c r="CA111" s="204"/>
      <c r="CB111" s="204"/>
      <c r="CC111" s="204"/>
      <c r="CD111" s="204"/>
      <c r="CE111" s="204"/>
      <c r="CF111" s="204"/>
      <c r="CG111" s="204"/>
      <c r="CH111" s="204"/>
      <c r="CI111" s="204"/>
      <c r="CJ111" s="204"/>
      <c r="CK111" s="204"/>
      <c r="CL111" s="204"/>
      <c r="CM111" s="204"/>
      <c r="CN111" s="204"/>
      <c r="CO111" s="204"/>
      <c r="CP111" s="204"/>
      <c r="CQ111" s="204"/>
      <c r="CR111" s="204"/>
      <c r="CS111" s="204"/>
      <c r="CT111" s="204"/>
      <c r="CU111" s="204"/>
      <c r="CV111" s="204"/>
      <c r="CW111" s="204"/>
      <c r="CX111" s="204"/>
      <c r="CY111" s="204"/>
      <c r="CZ111" s="204"/>
      <c r="DA111" s="205"/>
      <c r="DC111" s="39"/>
      <c r="FK111" s="65"/>
      <c r="FL111" s="65"/>
    </row>
    <row r="112" spans="1:168" s="17" customFormat="1" x14ac:dyDescent="0.25">
      <c r="A112" s="20"/>
      <c r="B112" s="201" t="s">
        <v>74</v>
      </c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1"/>
      <c r="W112" s="201"/>
      <c r="X112" s="201"/>
      <c r="Y112" s="201"/>
      <c r="Z112" s="201"/>
      <c r="AA112" s="201"/>
      <c r="AB112" s="201"/>
      <c r="AC112" s="201"/>
      <c r="AD112" s="201"/>
      <c r="AE112" s="201"/>
      <c r="AF112" s="201"/>
      <c r="AG112" s="201"/>
      <c r="AH112" s="201"/>
      <c r="AI112" s="201"/>
      <c r="AJ112" s="201"/>
      <c r="AK112" s="201"/>
      <c r="AL112" s="201"/>
      <c r="AM112" s="201"/>
      <c r="AN112" s="201"/>
      <c r="AO112" s="201"/>
      <c r="AP112" s="201"/>
      <c r="AQ112" s="201"/>
      <c r="AR112" s="201"/>
      <c r="AS112" s="201"/>
      <c r="AT112" s="201"/>
      <c r="AU112" s="202"/>
      <c r="AV112" s="203">
        <f>(CR92+CR93+CR94)*1000</f>
        <v>35</v>
      </c>
      <c r="AW112" s="204"/>
      <c r="AX112" s="204"/>
      <c r="AY112" s="204"/>
      <c r="AZ112" s="204"/>
      <c r="BA112" s="204"/>
      <c r="BB112" s="204"/>
      <c r="BC112" s="204"/>
      <c r="BD112" s="204"/>
      <c r="BE112" s="204"/>
      <c r="BF112" s="204"/>
      <c r="BG112" s="204"/>
      <c r="BH112" s="204"/>
      <c r="BI112" s="204"/>
      <c r="BJ112" s="204"/>
      <c r="BK112" s="204"/>
      <c r="BL112" s="204"/>
      <c r="BM112" s="204"/>
      <c r="BN112" s="204"/>
      <c r="BO112" s="204"/>
      <c r="BP112" s="204"/>
      <c r="BQ112" s="204"/>
      <c r="BR112" s="204"/>
      <c r="BS112" s="204"/>
      <c r="BT112" s="204"/>
      <c r="BU112" s="204"/>
      <c r="BV112" s="204"/>
      <c r="BW112" s="204"/>
      <c r="BX112" s="205"/>
      <c r="BY112" s="203">
        <f>(DN92+DN93+DN94)*1000</f>
        <v>26.405000000000001</v>
      </c>
      <c r="BZ112" s="204"/>
      <c r="CA112" s="204"/>
      <c r="CB112" s="204"/>
      <c r="CC112" s="204"/>
      <c r="CD112" s="204"/>
      <c r="CE112" s="204"/>
      <c r="CF112" s="204"/>
      <c r="CG112" s="204"/>
      <c r="CH112" s="204"/>
      <c r="CI112" s="204"/>
      <c r="CJ112" s="204"/>
      <c r="CK112" s="204"/>
      <c r="CL112" s="204"/>
      <c r="CM112" s="204"/>
      <c r="CN112" s="204"/>
      <c r="CO112" s="204"/>
      <c r="CP112" s="204"/>
      <c r="CQ112" s="204"/>
      <c r="CR112" s="204"/>
      <c r="CS112" s="204"/>
      <c r="CT112" s="204"/>
      <c r="CU112" s="204"/>
      <c r="CV112" s="204"/>
      <c r="CW112" s="204"/>
      <c r="CX112" s="204"/>
      <c r="CY112" s="204"/>
      <c r="CZ112" s="204"/>
      <c r="DA112" s="205"/>
      <c r="DC112" s="39"/>
      <c r="FK112" s="65"/>
      <c r="FL112" s="65"/>
    </row>
    <row r="113" spans="1:168" s="17" customFormat="1" x14ac:dyDescent="0.25">
      <c r="A113" s="20"/>
      <c r="B113" s="201" t="s">
        <v>75</v>
      </c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201"/>
      <c r="AG113" s="201"/>
      <c r="AH113" s="201"/>
      <c r="AI113" s="201"/>
      <c r="AJ113" s="201"/>
      <c r="AK113" s="201"/>
      <c r="AL113" s="201"/>
      <c r="AM113" s="201"/>
      <c r="AN113" s="201"/>
      <c r="AO113" s="201"/>
      <c r="AP113" s="201"/>
      <c r="AQ113" s="201"/>
      <c r="AR113" s="201"/>
      <c r="AS113" s="201"/>
      <c r="AT113" s="201"/>
      <c r="AU113" s="202"/>
      <c r="AV113" s="203">
        <v>0</v>
      </c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204"/>
      <c r="BO113" s="204"/>
      <c r="BP113" s="204"/>
      <c r="BQ113" s="204"/>
      <c r="BR113" s="204"/>
      <c r="BS113" s="204"/>
      <c r="BT113" s="204"/>
      <c r="BU113" s="204"/>
      <c r="BV113" s="204"/>
      <c r="BW113" s="204"/>
      <c r="BX113" s="205"/>
      <c r="BY113" s="203">
        <v>0</v>
      </c>
      <c r="BZ113" s="204"/>
      <c r="CA113" s="204"/>
      <c r="CB113" s="204"/>
      <c r="CC113" s="204"/>
      <c r="CD113" s="204"/>
      <c r="CE113" s="204"/>
      <c r="CF113" s="204"/>
      <c r="CG113" s="204"/>
      <c r="CH113" s="204"/>
      <c r="CI113" s="204"/>
      <c r="CJ113" s="204"/>
      <c r="CK113" s="204"/>
      <c r="CL113" s="204"/>
      <c r="CM113" s="204"/>
      <c r="CN113" s="204"/>
      <c r="CO113" s="204"/>
      <c r="CP113" s="204"/>
      <c r="CQ113" s="204"/>
      <c r="CR113" s="204"/>
      <c r="CS113" s="204"/>
      <c r="CT113" s="204"/>
      <c r="CU113" s="204"/>
      <c r="CV113" s="204"/>
      <c r="CW113" s="204"/>
      <c r="CX113" s="204"/>
      <c r="CY113" s="204"/>
      <c r="CZ113" s="204"/>
      <c r="DA113" s="205"/>
      <c r="DC113" s="39"/>
      <c r="FK113" s="65"/>
      <c r="FL113" s="65"/>
    </row>
    <row r="114" spans="1:168" s="17" customFormat="1" x14ac:dyDescent="0.25">
      <c r="A114" s="20"/>
      <c r="B114" s="201" t="s">
        <v>76</v>
      </c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  <c r="AL114" s="201"/>
      <c r="AM114" s="201"/>
      <c r="AN114" s="201"/>
      <c r="AO114" s="201"/>
      <c r="AP114" s="201"/>
      <c r="AQ114" s="201"/>
      <c r="AR114" s="201"/>
      <c r="AS114" s="201"/>
      <c r="AT114" s="201"/>
      <c r="AU114" s="202"/>
      <c r="AV114" s="203">
        <v>0</v>
      </c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204"/>
      <c r="BO114" s="204"/>
      <c r="BP114" s="204"/>
      <c r="BQ114" s="204"/>
      <c r="BR114" s="204"/>
      <c r="BS114" s="204"/>
      <c r="BT114" s="204"/>
      <c r="BU114" s="204"/>
      <c r="BV114" s="204"/>
      <c r="BW114" s="204"/>
      <c r="BX114" s="205"/>
      <c r="BY114" s="203">
        <v>0</v>
      </c>
      <c r="BZ114" s="204"/>
      <c r="CA114" s="204"/>
      <c r="CB114" s="204"/>
      <c r="CC114" s="204"/>
      <c r="CD114" s="204"/>
      <c r="CE114" s="204"/>
      <c r="CF114" s="204"/>
      <c r="CG114" s="204"/>
      <c r="CH114" s="204"/>
      <c r="CI114" s="204"/>
      <c r="CJ114" s="204"/>
      <c r="CK114" s="204"/>
      <c r="CL114" s="204"/>
      <c r="CM114" s="204"/>
      <c r="CN114" s="204"/>
      <c r="CO114" s="204"/>
      <c r="CP114" s="204"/>
      <c r="CQ114" s="204"/>
      <c r="CR114" s="204"/>
      <c r="CS114" s="204"/>
      <c r="CT114" s="204"/>
      <c r="CU114" s="204"/>
      <c r="CV114" s="204"/>
      <c r="CW114" s="204"/>
      <c r="CX114" s="204"/>
      <c r="CY114" s="204"/>
      <c r="CZ114" s="204"/>
      <c r="DA114" s="205"/>
      <c r="DC114" s="39"/>
      <c r="FK114" s="65"/>
      <c r="FL114" s="65"/>
    </row>
    <row r="115" spans="1:168" s="17" customFormat="1" x14ac:dyDescent="0.25">
      <c r="A115" s="20"/>
      <c r="B115" s="201" t="s">
        <v>77</v>
      </c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/>
      <c r="AA115" s="201"/>
      <c r="AB115" s="201"/>
      <c r="AC115" s="201"/>
      <c r="AD115" s="201"/>
      <c r="AE115" s="201"/>
      <c r="AF115" s="201"/>
      <c r="AG115" s="201"/>
      <c r="AH115" s="201"/>
      <c r="AI115" s="201"/>
      <c r="AJ115" s="201"/>
      <c r="AK115" s="201"/>
      <c r="AL115" s="201"/>
      <c r="AM115" s="201"/>
      <c r="AN115" s="201"/>
      <c r="AO115" s="201"/>
      <c r="AP115" s="201"/>
      <c r="AQ115" s="201"/>
      <c r="AR115" s="201"/>
      <c r="AS115" s="201"/>
      <c r="AT115" s="201"/>
      <c r="AU115" s="202"/>
      <c r="AV115" s="203">
        <v>0</v>
      </c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04"/>
      <c r="BO115" s="204"/>
      <c r="BP115" s="204"/>
      <c r="BQ115" s="204"/>
      <c r="BR115" s="204"/>
      <c r="BS115" s="204"/>
      <c r="BT115" s="204"/>
      <c r="BU115" s="204"/>
      <c r="BV115" s="204"/>
      <c r="BW115" s="204"/>
      <c r="BX115" s="205"/>
      <c r="BY115" s="203">
        <v>0</v>
      </c>
      <c r="BZ115" s="204"/>
      <c r="CA115" s="204"/>
      <c r="CB115" s="204"/>
      <c r="CC115" s="204"/>
      <c r="CD115" s="204"/>
      <c r="CE115" s="204"/>
      <c r="CF115" s="204"/>
      <c r="CG115" s="204"/>
      <c r="CH115" s="204"/>
      <c r="CI115" s="204"/>
      <c r="CJ115" s="204"/>
      <c r="CK115" s="204"/>
      <c r="CL115" s="204"/>
      <c r="CM115" s="204"/>
      <c r="CN115" s="204"/>
      <c r="CO115" s="204"/>
      <c r="CP115" s="204"/>
      <c r="CQ115" s="204"/>
      <c r="CR115" s="204"/>
      <c r="CS115" s="204"/>
      <c r="CT115" s="204"/>
      <c r="CU115" s="204"/>
      <c r="CV115" s="204"/>
      <c r="CW115" s="204"/>
      <c r="CX115" s="204"/>
      <c r="CY115" s="204"/>
      <c r="CZ115" s="204"/>
      <c r="DA115" s="205"/>
      <c r="DC115" s="39"/>
      <c r="FK115" s="65"/>
      <c r="FL115" s="65"/>
    </row>
    <row r="116" spans="1:168" s="17" customFormat="1" x14ac:dyDescent="0.25">
      <c r="A116" s="20"/>
      <c r="B116" s="201" t="s">
        <v>78</v>
      </c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201"/>
      <c r="Y116" s="201"/>
      <c r="Z116" s="201"/>
      <c r="AA116" s="201"/>
      <c r="AB116" s="201"/>
      <c r="AC116" s="201"/>
      <c r="AD116" s="201"/>
      <c r="AE116" s="201"/>
      <c r="AF116" s="201"/>
      <c r="AG116" s="201"/>
      <c r="AH116" s="201"/>
      <c r="AI116" s="201"/>
      <c r="AJ116" s="201"/>
      <c r="AK116" s="201"/>
      <c r="AL116" s="201"/>
      <c r="AM116" s="201"/>
      <c r="AN116" s="201"/>
      <c r="AO116" s="201"/>
      <c r="AP116" s="201"/>
      <c r="AQ116" s="201"/>
      <c r="AR116" s="201"/>
      <c r="AS116" s="201"/>
      <c r="AT116" s="201"/>
      <c r="AU116" s="202"/>
      <c r="AV116" s="203">
        <v>0</v>
      </c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204"/>
      <c r="BO116" s="204"/>
      <c r="BP116" s="204"/>
      <c r="BQ116" s="204"/>
      <c r="BR116" s="204"/>
      <c r="BS116" s="204"/>
      <c r="BT116" s="204"/>
      <c r="BU116" s="204"/>
      <c r="BV116" s="204"/>
      <c r="BW116" s="204"/>
      <c r="BX116" s="205"/>
      <c r="BY116" s="203">
        <v>0</v>
      </c>
      <c r="BZ116" s="204"/>
      <c r="CA116" s="204"/>
      <c r="CB116" s="204"/>
      <c r="CC116" s="204"/>
      <c r="CD116" s="204"/>
      <c r="CE116" s="204"/>
      <c r="CF116" s="204"/>
      <c r="CG116" s="204"/>
      <c r="CH116" s="204"/>
      <c r="CI116" s="204"/>
      <c r="CJ116" s="204"/>
      <c r="CK116" s="204"/>
      <c r="CL116" s="204"/>
      <c r="CM116" s="204"/>
      <c r="CN116" s="204"/>
      <c r="CO116" s="204"/>
      <c r="CP116" s="204"/>
      <c r="CQ116" s="204"/>
      <c r="CR116" s="204"/>
      <c r="CS116" s="204"/>
      <c r="CT116" s="204"/>
      <c r="CU116" s="204"/>
      <c r="CV116" s="204"/>
      <c r="CW116" s="204"/>
      <c r="CX116" s="204"/>
      <c r="CY116" s="204"/>
      <c r="CZ116" s="204"/>
      <c r="DA116" s="205"/>
      <c r="DC116" s="39"/>
      <c r="FK116" s="65"/>
      <c r="FL116" s="65"/>
    </row>
    <row r="117" spans="1:168" s="17" customFormat="1" x14ac:dyDescent="0.25">
      <c r="A117" s="20"/>
      <c r="B117" s="201" t="s">
        <v>47</v>
      </c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1"/>
      <c r="W117" s="201"/>
      <c r="X117" s="201"/>
      <c r="Y117" s="201"/>
      <c r="Z117" s="201"/>
      <c r="AA117" s="201"/>
      <c r="AB117" s="201"/>
      <c r="AC117" s="201"/>
      <c r="AD117" s="201"/>
      <c r="AE117" s="201"/>
      <c r="AF117" s="201"/>
      <c r="AG117" s="201"/>
      <c r="AH117" s="201"/>
      <c r="AI117" s="201"/>
      <c r="AJ117" s="201"/>
      <c r="AK117" s="201"/>
      <c r="AL117" s="201"/>
      <c r="AM117" s="201"/>
      <c r="AN117" s="201"/>
      <c r="AO117" s="201"/>
      <c r="AP117" s="201"/>
      <c r="AQ117" s="201"/>
      <c r="AR117" s="201"/>
      <c r="AS117" s="201"/>
      <c r="AT117" s="201"/>
      <c r="AU117" s="202"/>
      <c r="AV117" s="207">
        <f>AV109+AV111+AV112+AV110</f>
        <v>13021.66</v>
      </c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  <c r="BI117" s="208"/>
      <c r="BJ117" s="208"/>
      <c r="BK117" s="208"/>
      <c r="BL117" s="208"/>
      <c r="BM117" s="208"/>
      <c r="BN117" s="208"/>
      <c r="BO117" s="208"/>
      <c r="BP117" s="208"/>
      <c r="BQ117" s="208"/>
      <c r="BR117" s="208"/>
      <c r="BS117" s="208"/>
      <c r="BT117" s="208"/>
      <c r="BU117" s="208"/>
      <c r="BV117" s="208"/>
      <c r="BW117" s="208"/>
      <c r="BX117" s="209"/>
      <c r="BY117" s="207">
        <f>BY109+BY111+BY112+BY110</f>
        <v>12827.075000000001</v>
      </c>
      <c r="BZ117" s="208"/>
      <c r="CA117" s="208"/>
      <c r="CB117" s="208"/>
      <c r="CC117" s="208"/>
      <c r="CD117" s="208"/>
      <c r="CE117" s="208"/>
      <c r="CF117" s="208"/>
      <c r="CG117" s="208"/>
      <c r="CH117" s="208"/>
      <c r="CI117" s="208"/>
      <c r="CJ117" s="208"/>
      <c r="CK117" s="208"/>
      <c r="CL117" s="208"/>
      <c r="CM117" s="208"/>
      <c r="CN117" s="208"/>
      <c r="CO117" s="208"/>
      <c r="CP117" s="208"/>
      <c r="CQ117" s="208"/>
      <c r="CR117" s="208"/>
      <c r="CS117" s="208"/>
      <c r="CT117" s="208"/>
      <c r="CU117" s="208"/>
      <c r="CV117" s="208"/>
      <c r="CW117" s="208"/>
      <c r="CX117" s="208"/>
      <c r="CY117" s="208"/>
      <c r="CZ117" s="208"/>
      <c r="DA117" s="209"/>
      <c r="DC117" s="39"/>
      <c r="FK117" s="65"/>
      <c r="FL117" s="65"/>
    </row>
  </sheetData>
  <mergeCells count="434">
    <mergeCell ref="B117:AU117"/>
    <mergeCell ref="AV117:BX117"/>
    <mergeCell ref="BY117:DA117"/>
    <mergeCell ref="B115:AU115"/>
    <mergeCell ref="AV115:BX115"/>
    <mergeCell ref="BY115:DA115"/>
    <mergeCell ref="B116:AU116"/>
    <mergeCell ref="AV116:BX116"/>
    <mergeCell ref="BY116:DA116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09:AU109"/>
    <mergeCell ref="AV109:BX109"/>
    <mergeCell ref="BY109:DA109"/>
    <mergeCell ref="B110:AU110"/>
    <mergeCell ref="AV110:BX110"/>
    <mergeCell ref="BY110:DA110"/>
    <mergeCell ref="B107:AU107"/>
    <mergeCell ref="AV107:BX107"/>
    <mergeCell ref="BY107:DA107"/>
    <mergeCell ref="B108:AU108"/>
    <mergeCell ref="AV108:BX108"/>
    <mergeCell ref="BY108:DA108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EK95:FG95"/>
    <mergeCell ref="A96:Z96"/>
    <mergeCell ref="AA96:AZ96"/>
    <mergeCell ref="BA96:BW96"/>
    <mergeCell ref="BX96:CQ96"/>
    <mergeCell ref="CR96:DM96"/>
    <mergeCell ref="DN96:EJ96"/>
    <mergeCell ref="EK96:FG96"/>
    <mergeCell ref="BX94:CQ94"/>
    <mergeCell ref="CR94:DM94"/>
    <mergeCell ref="DN94:EJ94"/>
    <mergeCell ref="A95:Z95"/>
    <mergeCell ref="AA95:AZ95"/>
    <mergeCell ref="BA95:BW95"/>
    <mergeCell ref="BX95:CQ95"/>
    <mergeCell ref="CR95:DM95"/>
    <mergeCell ref="DN95:EJ95"/>
    <mergeCell ref="EK90:FG94"/>
    <mergeCell ref="BA91:BW91"/>
    <mergeCell ref="BX91:CQ91"/>
    <mergeCell ref="CR91:DM91"/>
    <mergeCell ref="DN91:EJ91"/>
    <mergeCell ref="BA92:BW92"/>
    <mergeCell ref="BX92:CQ92"/>
    <mergeCell ref="BA93:BW93"/>
    <mergeCell ref="A90:Z94"/>
    <mergeCell ref="AA90:AZ94"/>
    <mergeCell ref="BA90:BW90"/>
    <mergeCell ref="BX90:CQ90"/>
    <mergeCell ref="CR90:DM90"/>
    <mergeCell ref="DN90:EJ90"/>
    <mergeCell ref="BX93:CQ93"/>
    <mergeCell ref="CR93:DM93"/>
    <mergeCell ref="DN93:EJ93"/>
    <mergeCell ref="BA94:BW94"/>
    <mergeCell ref="A89:Z89"/>
    <mergeCell ref="AA89:AZ89"/>
    <mergeCell ref="BA89:BW89"/>
    <mergeCell ref="BX89:CQ89"/>
    <mergeCell ref="CR89:DM89"/>
    <mergeCell ref="DN89:EJ89"/>
    <mergeCell ref="EK89:FG89"/>
    <mergeCell ref="CR92:DM92"/>
    <mergeCell ref="DN92:EJ92"/>
    <mergeCell ref="D86:S86"/>
    <mergeCell ref="T86:Y86"/>
    <mergeCell ref="CM86:CX86"/>
    <mergeCell ref="A88:Z88"/>
    <mergeCell ref="AA88:AZ88"/>
    <mergeCell ref="BA88:BW88"/>
    <mergeCell ref="BX88:CQ88"/>
    <mergeCell ref="CR88:DM88"/>
    <mergeCell ref="EK79:EV79"/>
    <mergeCell ref="DN88:EJ88"/>
    <mergeCell ref="EK88:FG88"/>
    <mergeCell ref="EW79:FH79"/>
    <mergeCell ref="A83:FG83"/>
    <mergeCell ref="AW84:DK84"/>
    <mergeCell ref="BH85:BQ85"/>
    <mergeCell ref="BR85:CI85"/>
    <mergeCell ref="CJ85:CY85"/>
    <mergeCell ref="A74:Q79"/>
    <mergeCell ref="DY78:EJ78"/>
    <mergeCell ref="EK78:EV78"/>
    <mergeCell ref="EW78:FH78"/>
    <mergeCell ref="R79:AK79"/>
    <mergeCell ref="AL79:BB79"/>
    <mergeCell ref="BC79:BS79"/>
    <mergeCell ref="BT79:CJ79"/>
    <mergeCell ref="CK79:CY79"/>
    <mergeCell ref="CZ79:DX79"/>
    <mergeCell ref="DY79:EJ79"/>
    <mergeCell ref="R78:AK78"/>
    <mergeCell ref="AL78:BB78"/>
    <mergeCell ref="BC78:BS78"/>
    <mergeCell ref="BT78:CJ78"/>
    <mergeCell ref="CK78:CY78"/>
    <mergeCell ref="CZ78:DX78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2:FH72"/>
    <mergeCell ref="R73:AK73"/>
    <mergeCell ref="AL73:BB73"/>
    <mergeCell ref="BC73:BS73"/>
    <mergeCell ref="BT73:CJ73"/>
    <mergeCell ref="CK73:CY73"/>
    <mergeCell ref="CZ73:DX73"/>
    <mergeCell ref="DY73:EJ73"/>
    <mergeCell ref="EK73:EV73"/>
    <mergeCell ref="EW73:FH73"/>
    <mergeCell ref="A72:Q73"/>
    <mergeCell ref="R72:AK72"/>
    <mergeCell ref="AL72:BB72"/>
    <mergeCell ref="BC72:BS72"/>
    <mergeCell ref="BT72:CJ72"/>
    <mergeCell ref="CK72:CY72"/>
    <mergeCell ref="CZ72:DX72"/>
    <mergeCell ref="DY72:EJ72"/>
    <mergeCell ref="EK72:EV72"/>
    <mergeCell ref="CZ70:DX70"/>
    <mergeCell ref="DY70:EJ70"/>
    <mergeCell ref="EK70:EV70"/>
    <mergeCell ref="EW70:FH70"/>
    <mergeCell ref="A71:Q71"/>
    <mergeCell ref="R71:AK71"/>
    <mergeCell ref="AL71:BB71"/>
    <mergeCell ref="BC71:BS71"/>
    <mergeCell ref="BT71:CJ71"/>
    <mergeCell ref="CK71:CY71"/>
    <mergeCell ref="A70:Q70"/>
    <mergeCell ref="R70:AK70"/>
    <mergeCell ref="AL70:BB70"/>
    <mergeCell ref="BC70:BS70"/>
    <mergeCell ref="BT70:CJ70"/>
    <mergeCell ref="CK70:CY70"/>
    <mergeCell ref="CZ71:DX71"/>
    <mergeCell ref="DY71:EJ71"/>
    <mergeCell ref="EK71:EV71"/>
    <mergeCell ref="EW71:FH71"/>
    <mergeCell ref="A67:FH67"/>
    <mergeCell ref="A69:Q69"/>
    <mergeCell ref="R69:AK69"/>
    <mergeCell ref="AL69:BB69"/>
    <mergeCell ref="BC69:BS69"/>
    <mergeCell ref="BT69:CJ69"/>
    <mergeCell ref="CK69:CY69"/>
    <mergeCell ref="CZ69:DX69"/>
    <mergeCell ref="DY69:FH69"/>
    <mergeCell ref="B63:V63"/>
    <mergeCell ref="X63:AR63"/>
    <mergeCell ref="AT63:BP63"/>
    <mergeCell ref="BQ63:CU63"/>
    <mergeCell ref="CV63:DZ63"/>
    <mergeCell ref="EA63:FE63"/>
    <mergeCell ref="AS60:BP60"/>
    <mergeCell ref="BQ60:CU60"/>
    <mergeCell ref="CV60:DZ60"/>
    <mergeCell ref="W61:AR62"/>
    <mergeCell ref="AS61:BP61"/>
    <mergeCell ref="BQ61:CU61"/>
    <mergeCell ref="CV61:DZ61"/>
    <mergeCell ref="AS62:BP62"/>
    <mergeCell ref="BQ62:CU62"/>
    <mergeCell ref="CV62:DZ62"/>
    <mergeCell ref="EA55:FE62"/>
    <mergeCell ref="BQ57:CU57"/>
    <mergeCell ref="CV57:DZ57"/>
    <mergeCell ref="AS58:BP58"/>
    <mergeCell ref="BQ58:CU58"/>
    <mergeCell ref="CV58:DZ58"/>
    <mergeCell ref="AS59:BP59"/>
    <mergeCell ref="BQ59:CU59"/>
    <mergeCell ref="A54:V54"/>
    <mergeCell ref="W54:AR54"/>
    <mergeCell ref="AS54:BP54"/>
    <mergeCell ref="BQ54:CU54"/>
    <mergeCell ref="CV54:DZ54"/>
    <mergeCell ref="EA54:FE54"/>
    <mergeCell ref="CV59:DZ59"/>
    <mergeCell ref="A55:V62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2025-09-09T07:27:35Z</dcterms:modified>
</cp:coreProperties>
</file>