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11\План\"/>
    </mc:Choice>
  </mc:AlternateContent>
  <bookViews>
    <workbookView xWindow="0" yWindow="0" windowWidth="15870" windowHeight="12240"/>
  </bookViews>
  <sheets>
    <sheet name="ноябрь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BY127" i="1"/>
  <c r="AV127" i="1"/>
  <c r="BY126" i="1"/>
  <c r="AV126" i="1"/>
  <c r="AV125" i="1"/>
  <c r="AV133" i="1" s="1"/>
  <c r="CR112" i="1"/>
  <c r="DN111" i="1"/>
  <c r="DN109" i="1"/>
  <c r="BY128" i="1" s="1"/>
  <c r="DN108" i="1"/>
  <c r="DN107" i="1"/>
  <c r="DN106" i="1"/>
  <c r="DN105" i="1"/>
  <c r="BY125" i="1" s="1"/>
  <c r="BY133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DZ74" i="1"/>
  <c r="DY74" i="1"/>
  <c r="DX74" i="1"/>
  <c r="DW74" i="1"/>
  <c r="DV74" i="1"/>
  <c r="DU74" i="1"/>
  <c r="DT74" i="1"/>
  <c r="DS74" i="1"/>
  <c r="DR74" i="1"/>
  <c r="DQ74" i="1"/>
  <c r="DP74" i="1"/>
  <c r="DO74" i="1"/>
  <c r="DN74" i="1"/>
  <c r="DM74" i="1"/>
  <c r="DL74" i="1"/>
  <c r="DK74" i="1"/>
  <c r="DJ74" i="1"/>
  <c r="DI74" i="1"/>
  <c r="DH74" i="1"/>
  <c r="DG74" i="1"/>
  <c r="DF74" i="1"/>
  <c r="DE74" i="1"/>
  <c r="DD74" i="1"/>
  <c r="DC74" i="1"/>
  <c r="DB74" i="1"/>
  <c r="DA74" i="1"/>
  <c r="CZ74" i="1"/>
  <c r="CY74" i="1"/>
  <c r="CX74" i="1"/>
  <c r="CW74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77" i="1" s="1"/>
  <c r="CV65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V63" i="1"/>
  <c r="CV62" i="1"/>
  <c r="CV61" i="1"/>
  <c r="CV60" i="1"/>
  <c r="CV59" i="1"/>
  <c r="EM31" i="1"/>
  <c r="EA69" i="1" s="1"/>
  <c r="CY31" i="1"/>
  <c r="DT31" i="1" s="1"/>
  <c r="CG31" i="1"/>
  <c r="CG30" i="1"/>
  <c r="CY29" i="1"/>
  <c r="DT29" i="1" s="1"/>
  <c r="EM29" i="1" s="1"/>
  <c r="CG29" i="1"/>
  <c r="DA16" i="1"/>
  <c r="DR16" i="1" s="1"/>
  <c r="DA15" i="1"/>
  <c r="DR15" i="1" s="1"/>
  <c r="EL15" i="1" s="1"/>
  <c r="EK111" i="1" s="1"/>
  <c r="DR14" i="1"/>
  <c r="DA14" i="1"/>
  <c r="AZ14" i="1"/>
  <c r="EL14" i="1" s="1"/>
  <c r="EK105" i="1" l="1"/>
  <c r="EA59" i="1"/>
  <c r="CY30" i="1"/>
  <c r="DT30" i="1" s="1"/>
  <c r="EM30" i="1" s="1"/>
  <c r="EA65" i="1" s="1"/>
  <c r="DN112" i="1"/>
</calcChain>
</file>

<file path=xl/sharedStrings.xml><?xml version="1.0" encoding="utf-8"?>
<sst xmlns="http://schemas.openxmlformats.org/spreadsheetml/2006/main" count="403" uniqueCount="153">
  <si>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</si>
  <si>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</si>
  <si>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</si>
  <si>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</si>
  <si>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</si>
  <si>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</si>
  <si>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24</t>
  </si>
  <si>
    <t xml:space="preserve"> года</t>
  </si>
  <si>
    <t xml:space="preserve">(месяц) </t>
  </si>
  <si>
    <t xml:space="preserve">октябрь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</si>
  <si>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</si>
  <si>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</si>
  <si>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</si>
  <si>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</si>
  <si>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</si>
  <si>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</si>
  <si>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</si>
  <si>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</si>
  <si>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</si>
  <si>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</si>
  <si>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</si>
  <si>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</si>
  <si>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</si>
  <si>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</si>
  <si>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 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</si>
  <si>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</si>
  <si>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</si>
  <si>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</si>
  <si>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</si>
  <si>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Проект "Сахалин-1", 
ООО "ННК-Сахалинморнефтегаз"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</si>
  <si>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</si>
  <si>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</si>
  <si>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</si>
  <si>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</si>
  <si>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</si>
  <si>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</si>
  <si>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</si>
  <si>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</si>
  <si>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</si>
  <si>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</si>
  <si>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</si>
  <si>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</si>
  <si>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</si>
  <si>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</si>
  <si>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</si>
  <si>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</si>
  <si>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</si>
  <si>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</si>
  <si>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</si>
  <si>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</si>
  <si>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</si>
  <si>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</si>
  <si>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</si>
  <si>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</si>
  <si>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</si>
  <si>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</si>
  <si>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</si>
  <si>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</si>
  <si>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</si>
  <si>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</si>
  <si>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</si>
  <si>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</si>
  <si>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</si>
  <si>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</si>
  <si>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</si>
  <si>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</si>
  <si>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</si>
  <si>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</si>
  <si>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</si>
  <si>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</si>
  <si>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</si>
  <si>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</si>
  <si>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</si>
  <si>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</si>
  <si>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</si>
  <si>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</si>
  <si>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</si>
  <si>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</si>
  <si>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</si>
  <si>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</si>
  <si>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</si>
  <si>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область, Ногликский район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</si>
  <si>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</si>
  <si>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</si>
  <si>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</si>
  <si>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</si>
  <si>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</si>
  <si>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</si>
  <si>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</si>
  <si>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</si>
  <si>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</si>
  <si>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</si>
  <si>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</si>
  <si>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</si>
  <si>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</si>
  <si>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</si>
  <si>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</si>
  <si>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</si>
  <si>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</si>
  <si>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</si>
  <si>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</si>
  <si>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</si>
  <si>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</si>
  <si>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</si>
  <si>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</si>
  <si>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</si>
  <si>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</si>
  <si>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</si>
  <si>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</si>
  <si>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</si>
  <si>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</si>
  <si>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</si>
  <si>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</si>
  <si>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</si>
  <si>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</si>
  <si>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</si>
  <si>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октябрь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</si>
  <si>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</si>
  <si>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</si>
  <si>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</si>
  <si>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</si>
  <si>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</si>
  <si>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</si>
  <si>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</si>
  <si>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</si>
  <si>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</si>
  <si>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</si>
  <si>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</si>
  <si>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</si>
  <si>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</si>
  <si>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</si>
  <si>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</si>
  <si>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</si>
  <si>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</si>
  <si>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</si>
  <si>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"ННК-САХАЛИНМОРНЕФТЕГАЗ"                                         за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</si>
  <si>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</si>
  <si>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</si>
  <si>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</si>
  <si>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</si>
  <si>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</si>
  <si>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</si>
  <si>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</si>
  <si>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</si>
  <si>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</si>
  <si>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</si>
  <si>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</si>
  <si>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</si>
  <si>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</si>
  <si>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</si>
  <si>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</si>
  <si>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ноябрь</t>
  </si>
  <si>
    <t>за ноябрь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</si>
</sst>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topLeftCell="D47" zoomScale="70" zoomScaleNormal="70" zoomScaleSheetLayoutView="70" workbookViewId="0">
      <selection activeCell="BQ72" sqref="BQ72:CS72"/>
    </sheetView>
  </sheetViews>
  <sheetFormatPr defaultColWidth="0.85546875" defaultRowHeight="15" x14ac:dyDescent="0.25"/>
  <cols>
    <col min="1" max="19" width="0.85546875" style="18"/>
    <col min="20" max="20" width="9.42578125" style="18" customWidth="1"/>
    <col min="21" max="23" width="0.85546875" style="18" customWidth="1"/>
    <col min="24" max="24" width="2.140625" style="18" customWidth="1"/>
    <col min="25" max="25" width="7.5703125" style="18" customWidth="1"/>
    <col min="26" max="36" width="0.85546875" style="18"/>
    <col min="37" max="37" width="2.5703125" style="18" customWidth="1"/>
    <col min="38" max="47" width="0.85546875" style="18"/>
    <col min="48" max="48" width="15" style="18" customWidth="1"/>
    <col min="49" max="68" width="0.85546875" style="18"/>
    <col min="69" max="69" width="3.140625" style="18" customWidth="1"/>
    <col min="70" max="83" width="0.85546875" style="18"/>
    <col min="84" max="84" width="4.42578125" style="18" customWidth="1"/>
    <col min="85" max="85" width="0.85546875" style="18"/>
    <col min="86" max="86" width="5.5703125" style="18" customWidth="1"/>
    <col min="87" max="87" width="0.85546875" style="18"/>
    <col min="88" max="88" width="3.140625" style="18" customWidth="1"/>
    <col min="89" max="93" width="0.85546875" style="18"/>
    <col min="94" max="94" width="4.140625" style="18" customWidth="1"/>
    <col min="95" max="96" width="0.85546875" style="18"/>
    <col min="97" max="97" width="3" style="18" customWidth="1"/>
    <col min="98" max="98" width="0.85546875" style="18" hidden="1" customWidth="1"/>
    <col min="99" max="99" width="2.28515625" style="18" hidden="1" customWidth="1"/>
    <col min="100" max="100" width="2.7109375" style="18" customWidth="1"/>
    <col min="101" max="101" width="0.140625" style="18" customWidth="1"/>
    <col min="102" max="102" width="0.7109375" style="18" customWidth="1"/>
    <col min="103" max="103" width="0.85546875" style="18" customWidth="1"/>
    <col min="104" max="104" width="0.7109375" style="18" customWidth="1"/>
    <col min="105" max="105" width="2.28515625" style="18" customWidth="1"/>
    <col min="106" max="106" width="5.28515625" style="18" customWidth="1"/>
    <col min="107" max="107" width="6.7109375" style="19" customWidth="1"/>
    <col min="108" max="108" width="0.5703125" style="18" hidden="1" customWidth="1"/>
    <col min="109" max="109" width="3.5703125" style="18" hidden="1" customWidth="1"/>
    <col min="110" max="110" width="5.5703125" style="18" hidden="1" customWidth="1"/>
    <col min="111" max="111" width="2.42578125" style="18" customWidth="1"/>
    <col min="112" max="112" width="0.42578125" style="18" customWidth="1"/>
    <col min="113" max="113" width="4.85546875" style="18" hidden="1" customWidth="1"/>
    <col min="114" max="114" width="0.140625" style="18" hidden="1" customWidth="1"/>
    <col min="115" max="115" width="3.7109375" style="18" hidden="1" customWidth="1"/>
    <col min="116" max="116" width="5.85546875" style="18" hidden="1" customWidth="1"/>
    <col min="117" max="117" width="2.5703125" style="18" customWidth="1"/>
    <col min="118" max="118" width="2" style="18" customWidth="1"/>
    <col min="119" max="119" width="6.42578125" style="18" customWidth="1"/>
    <col min="120" max="120" width="2.7109375" style="18" hidden="1" customWidth="1"/>
    <col min="121" max="121" width="3.28515625" style="18" customWidth="1"/>
    <col min="122" max="122" width="4.5703125" style="18" customWidth="1"/>
    <col min="123" max="123" width="5.140625" style="18" hidden="1" customWidth="1"/>
    <col min="124" max="126" width="0.85546875" style="18" customWidth="1"/>
    <col min="127" max="127" width="3.28515625" style="18" customWidth="1"/>
    <col min="128" max="129" width="0.85546875" style="18" customWidth="1"/>
    <col min="130" max="130" width="0.5703125" style="18" customWidth="1"/>
    <col min="131" max="134" width="0.85546875" style="18" customWidth="1"/>
    <col min="135" max="135" width="2.85546875" style="18" customWidth="1"/>
    <col min="136" max="136" width="3.85546875" style="18" customWidth="1"/>
    <col min="137" max="137" width="0.85546875" style="18"/>
    <col min="138" max="138" width="2.42578125" style="18" customWidth="1"/>
    <col min="139" max="159" width="0.85546875" style="18"/>
    <col min="160" max="160" width="3.28515625" style="18" customWidth="1"/>
    <col min="161" max="16384" width="0.85546875" style="18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193" t="s">
        <v>1</v>
      </c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</row>
    <row r="3" spans="1:164" s="4" customFormat="1" x14ac:dyDescent="0.25">
      <c r="DC3" s="5"/>
    </row>
    <row r="4" spans="1:164" s="4" customFormat="1" x14ac:dyDescent="0.25">
      <c r="DC4" s="5"/>
      <c r="FE4" s="6" t="s">
        <v>2</v>
      </c>
    </row>
    <row r="5" spans="1:164" s="7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8"/>
    </row>
    <row r="6" spans="1:164" s="9" customFormat="1" ht="15.75" customHeight="1" x14ac:dyDescent="0.25">
      <c r="A6" s="134" t="s">
        <v>3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134"/>
      <c r="FB6" s="134"/>
      <c r="FC6" s="134"/>
      <c r="FD6" s="134"/>
      <c r="FE6" s="134"/>
      <c r="FF6" s="134"/>
      <c r="FG6" s="134"/>
      <c r="FH6" s="134"/>
    </row>
    <row r="7" spans="1:164" s="9" customFormat="1" ht="23.25" customHeight="1" x14ac:dyDescent="0.2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</row>
    <row r="8" spans="1:164" s="10" customFormat="1" ht="12.75" x14ac:dyDescent="0.2">
      <c r="AV8" s="65" t="s">
        <v>4</v>
      </c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4" s="10" customFormat="1" ht="15.75" x14ac:dyDescent="0.25">
      <c r="AW9" s="137" t="s">
        <v>5</v>
      </c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8" t="s">
        <v>151</v>
      </c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7">
        <v>20</v>
      </c>
      <c r="CS9" s="137"/>
      <c r="CT9" s="137"/>
      <c r="CU9" s="137"/>
      <c r="CV9" s="139" t="s">
        <v>6</v>
      </c>
      <c r="CW9" s="139"/>
      <c r="CX9" s="139"/>
      <c r="CY9" s="139"/>
      <c r="CZ9" s="140" t="s">
        <v>7</v>
      </c>
      <c r="DA9" s="140"/>
      <c r="DB9" s="140"/>
      <c r="DC9" s="140"/>
      <c r="DD9" s="140"/>
      <c r="DE9" s="140"/>
      <c r="DF9" s="140"/>
      <c r="DG9" s="140"/>
    </row>
    <row r="10" spans="1:164" s="13" customFormat="1" ht="15.75" x14ac:dyDescent="0.25">
      <c r="C10" s="137" t="s">
        <v>8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8" t="s">
        <v>9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DC10" s="14"/>
    </row>
    <row r="12" spans="1:164" s="15" customFormat="1" ht="90" customHeight="1" x14ac:dyDescent="0.2">
      <c r="A12" s="175" t="s">
        <v>10</v>
      </c>
      <c r="B12" s="175"/>
      <c r="C12" s="175"/>
      <c r="D12" s="175"/>
      <c r="E12" s="175"/>
      <c r="F12" s="175" t="s">
        <v>11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 t="s">
        <v>12</v>
      </c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 t="s">
        <v>13</v>
      </c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 t="s">
        <v>14</v>
      </c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 t="s">
        <v>15</v>
      </c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 t="s">
        <v>16</v>
      </c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 t="s">
        <v>17</v>
      </c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 t="s">
        <v>18</v>
      </c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 t="s">
        <v>19</v>
      </c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</row>
    <row r="13" spans="1:164" s="16" customFormat="1" x14ac:dyDescent="0.25">
      <c r="A13" s="185">
        <v>1</v>
      </c>
      <c r="B13" s="186"/>
      <c r="C13" s="186"/>
      <c r="D13" s="186"/>
      <c r="E13" s="187"/>
      <c r="F13" s="188">
        <v>2</v>
      </c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>
        <v>3</v>
      </c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>
        <v>4</v>
      </c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>
        <v>5</v>
      </c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>
        <v>6</v>
      </c>
      <c r="BR13" s="188"/>
      <c r="BS13" s="188"/>
      <c r="BT13" s="188"/>
      <c r="BU13" s="188"/>
      <c r="BV13" s="188"/>
      <c r="BW13" s="188"/>
      <c r="BX13" s="188"/>
      <c r="BY13" s="188"/>
      <c r="BZ13" s="188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>
        <v>7</v>
      </c>
      <c r="CK13" s="188"/>
      <c r="CL13" s="188"/>
      <c r="CM13" s="188"/>
      <c r="CN13" s="188"/>
      <c r="CO13" s="188"/>
      <c r="CP13" s="188"/>
      <c r="CQ13" s="188"/>
      <c r="CR13" s="188"/>
      <c r="CS13" s="188"/>
      <c r="CT13" s="188"/>
      <c r="CU13" s="188"/>
      <c r="CV13" s="188"/>
      <c r="CW13" s="188"/>
      <c r="CX13" s="188"/>
      <c r="CY13" s="188"/>
      <c r="CZ13" s="188"/>
      <c r="DA13" s="188">
        <v>8</v>
      </c>
      <c r="DB13" s="188"/>
      <c r="DC13" s="188"/>
      <c r="DD13" s="188"/>
      <c r="DE13" s="188"/>
      <c r="DF13" s="188"/>
      <c r="DG13" s="188"/>
      <c r="DH13" s="188"/>
      <c r="DI13" s="188"/>
      <c r="DJ13" s="188"/>
      <c r="DK13" s="188"/>
      <c r="DL13" s="188"/>
      <c r="DM13" s="188"/>
      <c r="DN13" s="188"/>
      <c r="DO13" s="188"/>
      <c r="DP13" s="188"/>
      <c r="DQ13" s="188"/>
      <c r="DR13" s="188">
        <v>9</v>
      </c>
      <c r="DS13" s="188"/>
      <c r="DT13" s="188"/>
      <c r="DU13" s="188"/>
      <c r="DV13" s="188"/>
      <c r="DW13" s="188"/>
      <c r="DX13" s="188"/>
      <c r="DY13" s="188"/>
      <c r="DZ13" s="188"/>
      <c r="EA13" s="188"/>
      <c r="EB13" s="188"/>
      <c r="EC13" s="188"/>
      <c r="ED13" s="188"/>
      <c r="EE13" s="188"/>
      <c r="EF13" s="188"/>
      <c r="EG13" s="188"/>
      <c r="EH13" s="188"/>
      <c r="EI13" s="188"/>
      <c r="EJ13" s="188"/>
      <c r="EK13" s="188"/>
      <c r="EL13" s="188">
        <v>10</v>
      </c>
      <c r="EM13" s="188"/>
      <c r="EN13" s="188"/>
      <c r="EO13" s="188"/>
      <c r="EP13" s="188"/>
      <c r="EQ13" s="188"/>
      <c r="ER13" s="188"/>
      <c r="ES13" s="188"/>
      <c r="ET13" s="188"/>
      <c r="EU13" s="188"/>
      <c r="EV13" s="188"/>
      <c r="EW13" s="188"/>
      <c r="EX13" s="188"/>
      <c r="EY13" s="188"/>
      <c r="EZ13" s="188"/>
      <c r="FA13" s="188"/>
      <c r="FB13" s="188"/>
      <c r="FC13" s="188"/>
      <c r="FD13" s="188"/>
      <c r="FE13" s="188"/>
    </row>
    <row r="14" spans="1:164" s="17" customFormat="1" ht="72" customHeight="1" x14ac:dyDescent="0.25">
      <c r="A14" s="176" t="s">
        <v>20</v>
      </c>
      <c r="B14" s="177"/>
      <c r="C14" s="177"/>
      <c r="D14" s="177"/>
      <c r="E14" s="178"/>
      <c r="F14" s="183" t="s">
        <v>21</v>
      </c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 t="s">
        <v>22</v>
      </c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93" t="s">
        <v>23</v>
      </c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78">
        <f>40.291</f>
        <v>40.290999999999997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170" t="s">
        <v>24</v>
      </c>
      <c r="BR14" s="170"/>
      <c r="BS14" s="170"/>
      <c r="BT14" s="170"/>
      <c r="BU14" s="170"/>
      <c r="BV14" s="170"/>
      <c r="BW14" s="170"/>
      <c r="BX14" s="170"/>
      <c r="BY14" s="170"/>
      <c r="BZ14" s="170"/>
      <c r="CA14" s="170"/>
      <c r="CB14" s="170"/>
      <c r="CC14" s="170"/>
      <c r="CD14" s="170"/>
      <c r="CE14" s="170"/>
      <c r="CF14" s="170"/>
      <c r="CG14" s="170"/>
      <c r="CH14" s="170"/>
      <c r="CI14" s="170"/>
      <c r="CJ14" s="88">
        <v>13.539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f>CJ14</f>
        <v>13.539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13.539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88">
        <f>AZ14-DR14</f>
        <v>26.751999999999995</v>
      </c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90"/>
    </row>
    <row r="15" spans="1:164" s="17" customFormat="1" ht="78.75" customHeight="1" x14ac:dyDescent="0.25">
      <c r="A15" s="176" t="s">
        <v>25</v>
      </c>
      <c r="B15" s="177"/>
      <c r="C15" s="177"/>
      <c r="D15" s="177"/>
      <c r="E15" s="178"/>
      <c r="F15" s="183" t="s">
        <v>26</v>
      </c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 t="s">
        <v>27</v>
      </c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93" t="s">
        <v>28</v>
      </c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78">
        <v>13.333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170" t="s">
        <v>29</v>
      </c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88">
        <v>11.477</v>
      </c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90"/>
      <c r="DA15" s="88">
        <f>CJ15</f>
        <v>11.477</v>
      </c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90"/>
      <c r="DR15" s="88">
        <f>DA15</f>
        <v>11.477</v>
      </c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90"/>
      <c r="EL15" s="88">
        <f>AZ15-DR15</f>
        <v>1.8559999999999999</v>
      </c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90"/>
    </row>
    <row r="16" spans="1:164" s="17" customFormat="1" ht="117" customHeight="1" x14ac:dyDescent="0.25">
      <c r="A16" s="176" t="s">
        <v>30</v>
      </c>
      <c r="B16" s="177"/>
      <c r="C16" s="177"/>
      <c r="D16" s="177"/>
      <c r="E16" s="178"/>
      <c r="F16" s="183" t="s">
        <v>31</v>
      </c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 t="s">
        <v>32</v>
      </c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93" t="s">
        <v>33</v>
      </c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78">
        <v>87.5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170" t="s">
        <v>34</v>
      </c>
      <c r="BR16" s="170"/>
      <c r="BS16" s="170"/>
      <c r="BT16" s="170"/>
      <c r="BU16" s="170"/>
      <c r="BV16" s="170"/>
      <c r="BW16" s="170"/>
      <c r="BX16" s="170"/>
      <c r="BY16" s="170"/>
      <c r="BZ16" s="170"/>
      <c r="CA16" s="170"/>
      <c r="CB16" s="170"/>
      <c r="CC16" s="170"/>
      <c r="CD16" s="170"/>
      <c r="CE16" s="170"/>
      <c r="CF16" s="170"/>
      <c r="CG16" s="170"/>
      <c r="CH16" s="170"/>
      <c r="CI16" s="170"/>
      <c r="CJ16" s="88">
        <v>102.66500000000001</v>
      </c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90"/>
      <c r="DA16" s="88">
        <f>CJ16</f>
        <v>102.66500000000001</v>
      </c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90"/>
      <c r="DR16" s="88">
        <f>DA16</f>
        <v>102.66500000000001</v>
      </c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90"/>
      <c r="EL16" s="190" t="s">
        <v>35</v>
      </c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2"/>
    </row>
    <row r="17" spans="1:162" s="17" customFormat="1" ht="7.5" hidden="1" customHeight="1" x14ac:dyDescent="0.25">
      <c r="A17" s="176"/>
      <c r="B17" s="177"/>
      <c r="C17" s="177"/>
      <c r="D17" s="177"/>
      <c r="E17" s="178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6" t="s">
        <v>36</v>
      </c>
    </row>
    <row r="20" spans="1:162" s="7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8"/>
    </row>
    <row r="21" spans="1:162" s="20" customFormat="1" ht="45" customHeight="1" x14ac:dyDescent="0.25">
      <c r="A21" s="134" t="s">
        <v>37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135"/>
      <c r="CB21" s="135"/>
      <c r="CC21" s="135"/>
      <c r="CD21" s="135"/>
      <c r="CE21" s="135"/>
      <c r="CF21" s="135"/>
      <c r="CG21" s="135"/>
      <c r="CH21" s="135"/>
      <c r="CI21" s="135"/>
      <c r="CJ21" s="135"/>
      <c r="CK21" s="135"/>
      <c r="CL21" s="135"/>
      <c r="CM21" s="135"/>
      <c r="CN21" s="135"/>
      <c r="CO21" s="135"/>
      <c r="CP21" s="135"/>
      <c r="CQ21" s="135"/>
      <c r="CR21" s="135"/>
      <c r="CS21" s="135"/>
      <c r="CT21" s="135"/>
      <c r="CU21" s="135"/>
      <c r="CV21" s="135"/>
      <c r="CW21" s="135"/>
      <c r="CX21" s="135"/>
      <c r="CY21" s="135"/>
      <c r="CZ21" s="135"/>
      <c r="DA21" s="135"/>
      <c r="DB21" s="135"/>
      <c r="DC21" s="135"/>
      <c r="DD21" s="135"/>
      <c r="DE21" s="135"/>
      <c r="DF21" s="135"/>
      <c r="DG21" s="135"/>
      <c r="DH21" s="135"/>
      <c r="DI21" s="135"/>
      <c r="DJ21" s="135"/>
      <c r="DK21" s="135"/>
      <c r="DL21" s="135"/>
      <c r="DM21" s="135"/>
      <c r="DN21" s="135"/>
      <c r="DO21" s="135"/>
      <c r="DP21" s="135"/>
      <c r="DQ21" s="135"/>
      <c r="DR21" s="135"/>
      <c r="DS21" s="135"/>
      <c r="DT21" s="135"/>
      <c r="DU21" s="135"/>
      <c r="DV21" s="135"/>
      <c r="DW21" s="135"/>
      <c r="DX21" s="135"/>
      <c r="DY21" s="135"/>
      <c r="DZ21" s="135"/>
      <c r="EA21" s="135"/>
      <c r="EB21" s="135"/>
      <c r="EC21" s="135"/>
      <c r="ED21" s="135"/>
      <c r="EE21" s="135"/>
      <c r="EF21" s="135"/>
      <c r="EG21" s="135"/>
      <c r="EH21" s="135"/>
      <c r="EI21" s="135"/>
      <c r="EJ21" s="135"/>
      <c r="EK21" s="135"/>
      <c r="EL21" s="135"/>
      <c r="EM21" s="135"/>
      <c r="EN21" s="135"/>
      <c r="EO21" s="135"/>
      <c r="EP21" s="135"/>
      <c r="EQ21" s="135"/>
      <c r="ER21" s="135"/>
      <c r="ES21" s="135"/>
      <c r="ET21" s="135"/>
      <c r="EU21" s="135"/>
      <c r="EV21" s="135"/>
      <c r="EW21" s="135"/>
      <c r="EX21" s="135"/>
      <c r="EY21" s="135"/>
      <c r="EZ21" s="135"/>
      <c r="FA21" s="135"/>
      <c r="FB21" s="135"/>
      <c r="FC21" s="135"/>
      <c r="FD21" s="135"/>
      <c r="FE21" s="135"/>
    </row>
    <row r="22" spans="1:162" s="13" customFormat="1" ht="15.75" x14ac:dyDescent="0.25">
      <c r="AV22" s="136" t="s">
        <v>38</v>
      </c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</row>
    <row r="23" spans="1:162" s="10" customFormat="1" ht="15.75" x14ac:dyDescent="0.25">
      <c r="AV23" s="65" t="s">
        <v>4</v>
      </c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3"/>
      <c r="DW23" s="23"/>
      <c r="DX23" s="23"/>
      <c r="DY23" s="23"/>
      <c r="DZ23" s="24"/>
      <c r="EA23" s="24"/>
      <c r="EB23" s="24"/>
      <c r="EC23" s="24"/>
      <c r="ED23" s="25"/>
      <c r="EE23" s="25"/>
      <c r="EF23" s="25"/>
      <c r="EG23" s="25"/>
      <c r="EH23" s="13"/>
      <c r="EI23" s="13"/>
      <c r="EJ23" s="13"/>
      <c r="EK23" s="13"/>
    </row>
    <row r="24" spans="1:162" s="10" customFormat="1" ht="15.75" x14ac:dyDescent="0.25">
      <c r="AW24" s="137" t="s">
        <v>39</v>
      </c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8" t="s">
        <v>151</v>
      </c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7">
        <v>20</v>
      </c>
      <c r="CS24" s="137"/>
      <c r="CT24" s="137"/>
      <c r="CU24" s="137"/>
      <c r="CV24" s="139" t="s">
        <v>6</v>
      </c>
      <c r="CW24" s="139"/>
      <c r="CX24" s="139"/>
      <c r="CY24" s="139"/>
      <c r="CZ24" s="140" t="s">
        <v>7</v>
      </c>
      <c r="DA24" s="140"/>
      <c r="DB24" s="140"/>
      <c r="DC24" s="140"/>
      <c r="DD24" s="140"/>
      <c r="DE24" s="140"/>
      <c r="DF24" s="140"/>
      <c r="DG24" s="140"/>
      <c r="DH24" s="140"/>
    </row>
    <row r="25" spans="1:162" s="13" customFormat="1" ht="15.75" x14ac:dyDescent="0.25">
      <c r="C25" s="137" t="s">
        <v>8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 t="s">
        <v>9</v>
      </c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DC25" s="14"/>
    </row>
    <row r="27" spans="1:162" s="15" customFormat="1" ht="61.5" customHeight="1" x14ac:dyDescent="0.2">
      <c r="A27" s="175" t="s">
        <v>10</v>
      </c>
      <c r="B27" s="175"/>
      <c r="C27" s="175"/>
      <c r="D27" s="175"/>
      <c r="E27" s="175"/>
      <c r="F27" s="175" t="s">
        <v>40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 t="s">
        <v>12</v>
      </c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 t="s">
        <v>41</v>
      </c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 t="s">
        <v>42</v>
      </c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 t="s">
        <v>43</v>
      </c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 t="s">
        <v>44</v>
      </c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5" t="s">
        <v>45</v>
      </c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 t="s">
        <v>46</v>
      </c>
      <c r="DU27" s="175"/>
      <c r="DV27" s="175"/>
      <c r="DW27" s="175"/>
      <c r="DX27" s="175"/>
      <c r="DY27" s="175"/>
      <c r="DZ27" s="175"/>
      <c r="EA27" s="175"/>
      <c r="EB27" s="175"/>
      <c r="EC27" s="175"/>
      <c r="ED27" s="175"/>
      <c r="EE27" s="175"/>
      <c r="EF27" s="175"/>
      <c r="EG27" s="175"/>
      <c r="EH27" s="175"/>
      <c r="EI27" s="175"/>
      <c r="EJ27" s="175"/>
      <c r="EK27" s="175"/>
      <c r="EL27" s="175"/>
      <c r="EM27" s="175" t="s">
        <v>47</v>
      </c>
      <c r="EN27" s="175"/>
      <c r="EO27" s="175"/>
      <c r="EP27" s="175"/>
      <c r="EQ27" s="175"/>
      <c r="ER27" s="175"/>
      <c r="ES27" s="175"/>
      <c r="ET27" s="175"/>
      <c r="EU27" s="175"/>
      <c r="EV27" s="175"/>
      <c r="EW27" s="175"/>
      <c r="EX27" s="175"/>
      <c r="EY27" s="175"/>
      <c r="EZ27" s="175"/>
      <c r="FA27" s="175"/>
      <c r="FB27" s="175"/>
      <c r="FC27" s="175"/>
      <c r="FD27" s="175"/>
      <c r="FE27" s="175"/>
    </row>
    <row r="28" spans="1:162" s="16" customFormat="1" x14ac:dyDescent="0.25">
      <c r="A28" s="185">
        <v>1</v>
      </c>
      <c r="B28" s="186"/>
      <c r="C28" s="186"/>
      <c r="D28" s="186"/>
      <c r="E28" s="187"/>
      <c r="F28" s="188">
        <v>2</v>
      </c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>
        <v>3</v>
      </c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>
        <v>4</v>
      </c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>
        <v>5</v>
      </c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>
        <v>6</v>
      </c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>
        <v>7</v>
      </c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>
        <v>8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>
        <v>9</v>
      </c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>
        <v>10</v>
      </c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</row>
    <row r="29" spans="1:162" s="17" customFormat="1" ht="68.25" customHeight="1" x14ac:dyDescent="0.25">
      <c r="A29" s="176" t="s">
        <v>20</v>
      </c>
      <c r="B29" s="177"/>
      <c r="C29" s="177"/>
      <c r="D29" s="177"/>
      <c r="E29" s="178"/>
      <c r="F29" s="183" t="s">
        <v>21</v>
      </c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 t="s">
        <v>22</v>
      </c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93" t="s">
        <v>23</v>
      </c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78">
        <v>40.290999999999997</v>
      </c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170" t="s">
        <v>48</v>
      </c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91">
        <f>CJ14</f>
        <v>13.539</v>
      </c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>
        <f>DA14</f>
        <v>13.539</v>
      </c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>
        <f>CY29</f>
        <v>13.539</v>
      </c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>
        <f>AZ29-DT29</f>
        <v>26.751999999999995</v>
      </c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26"/>
    </row>
    <row r="30" spans="1:162" s="17" customFormat="1" ht="66" customHeight="1" x14ac:dyDescent="0.25">
      <c r="A30" s="176" t="s">
        <v>25</v>
      </c>
      <c r="B30" s="177"/>
      <c r="C30" s="177"/>
      <c r="D30" s="177"/>
      <c r="E30" s="178"/>
      <c r="F30" s="183" t="s">
        <v>26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 t="s">
        <v>27</v>
      </c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93" t="s">
        <v>28</v>
      </c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78">
        <v>13.333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170" t="s">
        <v>29</v>
      </c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  <c r="CE30" s="170"/>
      <c r="CF30" s="170"/>
      <c r="CG30" s="91">
        <f>CJ15</f>
        <v>11.477</v>
      </c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>
        <f>DA15</f>
        <v>11.477</v>
      </c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>
        <f>CY30</f>
        <v>11.477</v>
      </c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>
        <f>AZ30-DT30</f>
        <v>1.8559999999999999</v>
      </c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</row>
    <row r="31" spans="1:162" s="17" customFormat="1" ht="117.75" customHeight="1" x14ac:dyDescent="0.25">
      <c r="A31" s="176" t="s">
        <v>30</v>
      </c>
      <c r="B31" s="177"/>
      <c r="C31" s="177"/>
      <c r="D31" s="177"/>
      <c r="E31" s="178"/>
      <c r="F31" s="183" t="s">
        <v>31</v>
      </c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 t="s">
        <v>32</v>
      </c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93" t="s">
        <v>33</v>
      </c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1">
        <v>87.5</v>
      </c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170" t="s">
        <v>34</v>
      </c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91">
        <f>CJ16</f>
        <v>102.66500000000001</v>
      </c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>
        <f>DA16</f>
        <v>102.66500000000001</v>
      </c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>
        <f>CY31</f>
        <v>102.66500000000001</v>
      </c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184" t="str">
        <f>EL16</f>
        <v>нет свободной мощности</v>
      </c>
      <c r="EN31" s="184"/>
      <c r="EO31" s="184"/>
      <c r="EP31" s="184"/>
      <c r="EQ31" s="184"/>
      <c r="ER31" s="184"/>
      <c r="ES31" s="184"/>
      <c r="ET31" s="184"/>
      <c r="EU31" s="184"/>
      <c r="EV31" s="184"/>
      <c r="EW31" s="184"/>
      <c r="EX31" s="184"/>
      <c r="EY31" s="184"/>
      <c r="EZ31" s="184"/>
      <c r="FA31" s="184"/>
      <c r="FB31" s="184"/>
      <c r="FC31" s="184"/>
      <c r="FD31" s="184"/>
      <c r="FE31" s="184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6" t="s">
        <v>49</v>
      </c>
    </row>
    <row r="34" spans="1:161" s="7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8"/>
    </row>
    <row r="35" spans="1:161" s="20" customFormat="1" ht="15.75" x14ac:dyDescent="0.25">
      <c r="A35" s="134" t="s">
        <v>50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135"/>
      <c r="CB35" s="135"/>
      <c r="CC35" s="135"/>
      <c r="CD35" s="135"/>
      <c r="CE35" s="135"/>
      <c r="CF35" s="135"/>
      <c r="CG35" s="135"/>
      <c r="CH35" s="135"/>
      <c r="CI35" s="135"/>
      <c r="CJ35" s="135"/>
      <c r="CK35" s="135"/>
      <c r="CL35" s="135"/>
      <c r="CM35" s="135"/>
      <c r="CN35" s="135"/>
      <c r="CO35" s="135"/>
      <c r="CP35" s="135"/>
      <c r="CQ35" s="135"/>
      <c r="CR35" s="135"/>
      <c r="CS35" s="135"/>
      <c r="CT35" s="135"/>
      <c r="CU35" s="135"/>
      <c r="CV35" s="135"/>
      <c r="CW35" s="135"/>
      <c r="CX35" s="135"/>
      <c r="CY35" s="135"/>
      <c r="CZ35" s="135"/>
      <c r="DA35" s="135"/>
      <c r="DB35" s="135"/>
      <c r="DC35" s="135"/>
      <c r="DD35" s="135"/>
      <c r="DE35" s="135"/>
      <c r="DF35" s="135"/>
      <c r="DG35" s="135"/>
      <c r="DH35" s="135"/>
      <c r="DI35" s="135"/>
      <c r="DJ35" s="135"/>
      <c r="DK35" s="135"/>
      <c r="DL35" s="135"/>
      <c r="DM35" s="135"/>
      <c r="DN35" s="135"/>
      <c r="DO35" s="135"/>
      <c r="DP35" s="135"/>
      <c r="DQ35" s="135"/>
      <c r="DR35" s="135"/>
      <c r="DS35" s="135"/>
      <c r="DT35" s="135"/>
      <c r="DU35" s="135"/>
      <c r="DV35" s="135"/>
      <c r="DW35" s="135"/>
      <c r="DX35" s="135"/>
      <c r="DY35" s="135"/>
      <c r="DZ35" s="135"/>
      <c r="EA35" s="135"/>
      <c r="EB35" s="135"/>
      <c r="EC35" s="135"/>
      <c r="ED35" s="135"/>
      <c r="EE35" s="135"/>
      <c r="EF35" s="135"/>
      <c r="EG35" s="135"/>
      <c r="EH35" s="135"/>
      <c r="EI35" s="135"/>
      <c r="EJ35" s="135"/>
      <c r="EK35" s="135"/>
      <c r="EL35" s="135"/>
      <c r="EM35" s="135"/>
      <c r="EN35" s="135"/>
      <c r="EO35" s="135"/>
      <c r="EP35" s="135"/>
      <c r="EQ35" s="135"/>
      <c r="ER35" s="135"/>
      <c r="ES35" s="135"/>
      <c r="ET35" s="135"/>
      <c r="EU35" s="135"/>
      <c r="EV35" s="135"/>
      <c r="EW35" s="135"/>
      <c r="EX35" s="135"/>
      <c r="EY35" s="135"/>
      <c r="EZ35" s="135"/>
      <c r="FA35" s="135"/>
      <c r="FB35" s="135"/>
      <c r="FC35" s="135"/>
      <c r="FD35" s="135"/>
      <c r="FE35" s="135"/>
    </row>
    <row r="36" spans="1:161" s="13" customFormat="1" ht="15.75" x14ac:dyDescent="0.25">
      <c r="AD36" s="27" t="s">
        <v>51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9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14"/>
      <c r="FC36" s="14"/>
      <c r="FD36" s="14"/>
      <c r="FE36" s="14"/>
    </row>
    <row r="37" spans="1:161" s="10" customFormat="1" ht="15.75" x14ac:dyDescent="0.25"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65" t="s">
        <v>4</v>
      </c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11"/>
      <c r="DZ37" s="11"/>
      <c r="EA37" s="11"/>
      <c r="EB37" s="11"/>
      <c r="EC37" s="11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3"/>
      <c r="ES37" s="23"/>
      <c r="ET37" s="23"/>
      <c r="EU37" s="23"/>
      <c r="EV37" s="24"/>
      <c r="EW37" s="24"/>
      <c r="EX37" s="24"/>
      <c r="EY37" s="24"/>
    </row>
    <row r="38" spans="1:161" s="10" customFormat="1" ht="15.75" x14ac:dyDescent="0.25">
      <c r="AM38" s="137" t="s">
        <v>52</v>
      </c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8" t="s">
        <v>151</v>
      </c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7">
        <v>20</v>
      </c>
      <c r="DB38" s="137"/>
      <c r="DC38" s="137"/>
      <c r="DD38" s="137"/>
      <c r="DE38" s="139" t="s">
        <v>6</v>
      </c>
      <c r="DF38" s="139"/>
      <c r="DG38" s="139"/>
      <c r="DH38" s="139"/>
      <c r="DI38" s="140" t="s">
        <v>7</v>
      </c>
      <c r="DJ38" s="140"/>
      <c r="DK38" s="140"/>
      <c r="DL38" s="140"/>
      <c r="DM38" s="140"/>
      <c r="DN38" s="140"/>
      <c r="DO38" s="140"/>
      <c r="DP38" s="140"/>
      <c r="DQ38" s="140"/>
    </row>
    <row r="39" spans="1:161" s="13" customFormat="1" ht="15.75" x14ac:dyDescent="0.25">
      <c r="C39" s="137" t="s">
        <v>8</v>
      </c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8" t="s">
        <v>9</v>
      </c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DC39" s="14"/>
    </row>
    <row r="40" spans="1:161" s="20" customFormat="1" ht="15.75" x14ac:dyDescent="0.25">
      <c r="DC40" s="31"/>
    </row>
    <row r="41" spans="1:161" ht="45" customHeight="1" x14ac:dyDescent="0.25">
      <c r="A41" s="180" t="s">
        <v>53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2"/>
      <c r="L41" s="180" t="s">
        <v>54</v>
      </c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2"/>
      <c r="AD41" s="175" t="s">
        <v>55</v>
      </c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K41" s="175"/>
      <c r="CL41" s="175"/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5"/>
      <c r="DH41" s="175"/>
      <c r="DI41" s="175"/>
      <c r="DJ41" s="175"/>
      <c r="DK41" s="175"/>
      <c r="DL41" s="175"/>
      <c r="DM41" s="175"/>
      <c r="DN41" s="175"/>
      <c r="DO41" s="175"/>
      <c r="DP41" s="175"/>
      <c r="DQ41" s="175"/>
      <c r="DR41" s="175"/>
      <c r="DS41" s="175"/>
      <c r="DT41" s="175"/>
      <c r="DU41" s="175"/>
      <c r="DV41" s="175"/>
      <c r="DW41" s="175"/>
      <c r="DX41" s="175"/>
      <c r="DY41" s="175"/>
      <c r="DZ41" s="175"/>
      <c r="EA41" s="175"/>
      <c r="EB41" s="175"/>
      <c r="EC41" s="175"/>
      <c r="ED41" s="175"/>
      <c r="EE41" s="175"/>
      <c r="EF41" s="175"/>
      <c r="EG41" s="175"/>
      <c r="EH41" s="175"/>
      <c r="EI41" s="175"/>
      <c r="EJ41" s="175"/>
      <c r="EK41" s="175"/>
      <c r="EL41" s="175"/>
      <c r="EM41" s="175"/>
      <c r="EN41" s="175"/>
      <c r="EO41" s="175"/>
      <c r="EP41" s="175"/>
      <c r="EQ41" s="175"/>
      <c r="ER41" s="175"/>
      <c r="ES41" s="175"/>
      <c r="ET41" s="175"/>
      <c r="EU41" s="175"/>
      <c r="EV41" s="175"/>
      <c r="EW41" s="175"/>
      <c r="EX41" s="175"/>
      <c r="EY41" s="175"/>
      <c r="EZ41" s="175"/>
      <c r="FA41" s="175"/>
      <c r="FB41" s="175"/>
      <c r="FC41" s="175"/>
      <c r="FD41" s="175"/>
      <c r="FE41" s="175"/>
    </row>
    <row r="42" spans="1:161" ht="13.5" customHeight="1" x14ac:dyDescent="0.25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1"/>
      <c r="L42" s="69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1"/>
      <c r="AD42" s="69">
        <v>1</v>
      </c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1"/>
      <c r="BK42" s="69">
        <v>2</v>
      </c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1"/>
      <c r="CR42" s="69">
        <v>3</v>
      </c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1"/>
      <c r="DY42" s="175" t="s">
        <v>56</v>
      </c>
      <c r="DZ42" s="175"/>
      <c r="EA42" s="175"/>
      <c r="EB42" s="175"/>
      <c r="EC42" s="175"/>
      <c r="ED42" s="175"/>
      <c r="EE42" s="175"/>
      <c r="EF42" s="175"/>
      <c r="EG42" s="175"/>
      <c r="EH42" s="175"/>
      <c r="EI42" s="175"/>
      <c r="EJ42" s="175"/>
      <c r="EK42" s="175"/>
      <c r="EL42" s="175"/>
      <c r="EM42" s="175"/>
      <c r="EN42" s="175"/>
      <c r="EO42" s="175"/>
      <c r="EP42" s="175"/>
      <c r="EQ42" s="175"/>
      <c r="ER42" s="175"/>
      <c r="ES42" s="175"/>
      <c r="ET42" s="175"/>
      <c r="EU42" s="175"/>
      <c r="EV42" s="175"/>
      <c r="EW42" s="175"/>
      <c r="EX42" s="175"/>
      <c r="EY42" s="175"/>
      <c r="EZ42" s="175"/>
      <c r="FA42" s="175"/>
      <c r="FB42" s="175"/>
      <c r="FC42" s="175"/>
      <c r="FD42" s="175"/>
      <c r="FE42" s="175"/>
    </row>
    <row r="43" spans="1:161" ht="13.5" customHeight="1" x14ac:dyDescent="0.25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1"/>
      <c r="L43" s="69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1"/>
      <c r="AD43" s="69" t="s">
        <v>57</v>
      </c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1"/>
      <c r="BK43" s="69" t="s">
        <v>58</v>
      </c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1"/>
      <c r="CR43" s="69" t="s">
        <v>59</v>
      </c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1"/>
      <c r="DY43" s="175" t="s">
        <v>56</v>
      </c>
      <c r="DZ43" s="175"/>
      <c r="EA43" s="175"/>
      <c r="EB43" s="175"/>
      <c r="EC43" s="175"/>
      <c r="ED43" s="175"/>
      <c r="EE43" s="175"/>
      <c r="EF43" s="175"/>
      <c r="EG43" s="175"/>
      <c r="EH43" s="175"/>
      <c r="EI43" s="175"/>
      <c r="EJ43" s="175"/>
      <c r="EK43" s="175"/>
      <c r="EL43" s="175"/>
      <c r="EM43" s="175"/>
      <c r="EN43" s="175"/>
      <c r="EO43" s="175"/>
      <c r="EP43" s="175"/>
      <c r="EQ43" s="175"/>
      <c r="ER43" s="175"/>
      <c r="ES43" s="175"/>
      <c r="ET43" s="175"/>
      <c r="EU43" s="175"/>
      <c r="EV43" s="175"/>
      <c r="EW43" s="175"/>
      <c r="EX43" s="175"/>
      <c r="EY43" s="175"/>
      <c r="EZ43" s="175"/>
      <c r="FA43" s="175"/>
      <c r="FB43" s="175"/>
      <c r="FC43" s="175"/>
      <c r="FD43" s="175"/>
      <c r="FE43" s="175"/>
    </row>
    <row r="44" spans="1:161" ht="44.25" customHeight="1" x14ac:dyDescent="0.25">
      <c r="A44" s="180"/>
      <c r="B44" s="181"/>
      <c r="C44" s="181"/>
      <c r="D44" s="181"/>
      <c r="E44" s="181"/>
      <c r="F44" s="181"/>
      <c r="G44" s="181"/>
      <c r="H44" s="181"/>
      <c r="I44" s="181"/>
      <c r="J44" s="181"/>
      <c r="K44" s="182"/>
      <c r="L44" s="180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2"/>
      <c r="AD44" s="127" t="s">
        <v>60</v>
      </c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 t="s">
        <v>61</v>
      </c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 t="s">
        <v>60</v>
      </c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 t="s">
        <v>61</v>
      </c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 t="s">
        <v>60</v>
      </c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 t="s">
        <v>61</v>
      </c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 t="s">
        <v>60</v>
      </c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7" t="s">
        <v>61</v>
      </c>
      <c r="EP44" s="127"/>
      <c r="EQ44" s="127"/>
      <c r="ER44" s="127"/>
      <c r="ES44" s="127"/>
      <c r="ET44" s="127"/>
      <c r="EU44" s="127"/>
      <c r="EV44" s="127"/>
      <c r="EW44" s="127"/>
      <c r="EX44" s="127"/>
      <c r="EY44" s="127"/>
      <c r="EZ44" s="127"/>
      <c r="FA44" s="127"/>
      <c r="FB44" s="127"/>
      <c r="FC44" s="127"/>
      <c r="FD44" s="127"/>
      <c r="FE44" s="127"/>
    </row>
    <row r="45" spans="1:161" s="32" customFormat="1" x14ac:dyDescent="0.25">
      <c r="A45" s="176" t="s">
        <v>20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8"/>
      <c r="L45" s="179" t="s">
        <v>62</v>
      </c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</row>
    <row r="46" spans="1:161" s="32" customFormat="1" x14ac:dyDescent="0.25">
      <c r="A46" s="176" t="s">
        <v>25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8"/>
      <c r="L46" s="179" t="s">
        <v>63</v>
      </c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</row>
    <row r="47" spans="1:161" s="32" customFormat="1" x14ac:dyDescent="0.25">
      <c r="A47" s="176" t="s">
        <v>30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8"/>
      <c r="L47" s="179" t="s">
        <v>64</v>
      </c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170"/>
      <c r="BL47" s="170"/>
      <c r="BM47" s="170"/>
      <c r="BN47" s="170"/>
      <c r="BO47" s="170"/>
      <c r="BP47" s="170"/>
      <c r="BQ47" s="170"/>
      <c r="BR47" s="170"/>
      <c r="BS47" s="170"/>
      <c r="BT47" s="170"/>
      <c r="BU47" s="170"/>
      <c r="BV47" s="170"/>
      <c r="BW47" s="170"/>
      <c r="BX47" s="170"/>
      <c r="BY47" s="170"/>
      <c r="BZ47" s="170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</row>
    <row r="48" spans="1:161" s="32" customFormat="1" x14ac:dyDescent="0.25">
      <c r="A48" s="176" t="s">
        <v>56</v>
      </c>
      <c r="B48" s="177"/>
      <c r="C48" s="177"/>
      <c r="D48" s="177"/>
      <c r="E48" s="177"/>
      <c r="F48" s="177"/>
      <c r="G48" s="177"/>
      <c r="H48" s="177"/>
      <c r="I48" s="177"/>
      <c r="J48" s="177"/>
      <c r="K48" s="178"/>
      <c r="L48" s="179" t="s">
        <v>56</v>
      </c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170"/>
      <c r="BL48" s="170"/>
      <c r="BM48" s="170"/>
      <c r="BN48" s="170"/>
      <c r="BO48" s="170"/>
      <c r="BP48" s="170"/>
      <c r="BQ48" s="170"/>
      <c r="BR48" s="170"/>
      <c r="BS48" s="170"/>
      <c r="BT48" s="170"/>
      <c r="BU48" s="170"/>
      <c r="BV48" s="170"/>
      <c r="BW48" s="170"/>
      <c r="BX48" s="170"/>
      <c r="BY48" s="170"/>
      <c r="BZ48" s="170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6" t="s">
        <v>65</v>
      </c>
    </row>
    <row r="51" spans="1:161" s="7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8"/>
    </row>
    <row r="52" spans="1:161" s="20" customFormat="1" ht="63.75" customHeight="1" x14ac:dyDescent="0.25">
      <c r="A52" s="134" t="s">
        <v>66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35"/>
      <c r="BA52" s="135"/>
      <c r="BB52" s="135"/>
      <c r="BC52" s="135"/>
      <c r="BD52" s="135"/>
      <c r="BE52" s="135"/>
      <c r="BF52" s="135"/>
      <c r="BG52" s="135"/>
      <c r="BH52" s="135"/>
      <c r="BI52" s="135"/>
      <c r="BJ52" s="135"/>
      <c r="BK52" s="135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5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5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5"/>
      <c r="DK52" s="135"/>
      <c r="DL52" s="135"/>
      <c r="DM52" s="135"/>
      <c r="DN52" s="135"/>
      <c r="DO52" s="135"/>
      <c r="DP52" s="135"/>
      <c r="DQ52" s="135"/>
      <c r="DR52" s="135"/>
      <c r="DS52" s="135"/>
      <c r="DT52" s="135"/>
      <c r="DU52" s="135"/>
      <c r="DV52" s="135"/>
      <c r="DW52" s="135"/>
      <c r="DX52" s="135"/>
      <c r="DY52" s="135"/>
      <c r="DZ52" s="135"/>
      <c r="EA52" s="135"/>
      <c r="EB52" s="135"/>
      <c r="EC52" s="135"/>
      <c r="ED52" s="135"/>
      <c r="EE52" s="135"/>
      <c r="EF52" s="135"/>
      <c r="EG52" s="135"/>
      <c r="EH52" s="135"/>
      <c r="EI52" s="135"/>
      <c r="EJ52" s="135"/>
      <c r="EK52" s="135"/>
      <c r="EL52" s="135"/>
      <c r="EM52" s="135"/>
      <c r="EN52" s="135"/>
      <c r="EO52" s="135"/>
      <c r="EP52" s="135"/>
      <c r="EQ52" s="135"/>
      <c r="ER52" s="135"/>
      <c r="ES52" s="135"/>
      <c r="ET52" s="135"/>
      <c r="EU52" s="135"/>
      <c r="EV52" s="135"/>
      <c r="EW52" s="135"/>
      <c r="EX52" s="135"/>
      <c r="EY52" s="135"/>
      <c r="EZ52" s="135"/>
      <c r="FA52" s="135"/>
      <c r="FB52" s="135"/>
      <c r="FC52" s="135"/>
      <c r="FD52" s="135"/>
      <c r="FE52" s="135"/>
    </row>
    <row r="53" spans="1:161" s="10" customFormat="1" ht="15.75" x14ac:dyDescent="0.25">
      <c r="AV53" s="65" t="s">
        <v>4</v>
      </c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3"/>
      <c r="DW53" s="23"/>
      <c r="DX53" s="23"/>
      <c r="DY53" s="23"/>
      <c r="DZ53" s="24"/>
      <c r="EA53" s="24"/>
      <c r="EB53" s="24"/>
      <c r="EC53" s="24"/>
      <c r="ED53" s="25"/>
      <c r="EE53" s="25"/>
      <c r="EF53" s="25"/>
      <c r="EG53" s="25"/>
      <c r="EH53" s="13"/>
      <c r="EI53" s="13"/>
      <c r="EJ53" s="13"/>
      <c r="EK53" s="13"/>
    </row>
    <row r="54" spans="1:161" s="10" customFormat="1" ht="15.75" x14ac:dyDescent="0.25">
      <c r="AQ54" s="33"/>
      <c r="AR54" s="30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7" t="s">
        <v>67</v>
      </c>
      <c r="BH54" s="137"/>
      <c r="BI54" s="137"/>
      <c r="BJ54" s="137"/>
      <c r="BK54" s="137"/>
      <c r="BL54" s="137"/>
      <c r="BM54" s="137"/>
      <c r="BN54" s="137"/>
      <c r="BO54" s="137"/>
      <c r="BP54" s="137"/>
      <c r="BQ54" s="138" t="s">
        <v>151</v>
      </c>
      <c r="BR54" s="138"/>
      <c r="BS54" s="138"/>
      <c r="BT54" s="138"/>
      <c r="BU54" s="138"/>
      <c r="BV54" s="138"/>
      <c r="BW54" s="138"/>
      <c r="BX54" s="138"/>
      <c r="BY54" s="138"/>
      <c r="BZ54" s="138"/>
      <c r="CA54" s="138"/>
      <c r="CB54" s="138"/>
      <c r="CC54" s="138"/>
      <c r="CD54" s="138"/>
      <c r="CE54" s="138"/>
      <c r="CF54" s="138"/>
      <c r="CG54" s="138"/>
      <c r="CH54" s="138"/>
      <c r="CI54" s="137">
        <v>20</v>
      </c>
      <c r="CJ54" s="137"/>
      <c r="CK54" s="137"/>
      <c r="CL54" s="137"/>
      <c r="CM54" s="139" t="s">
        <v>6</v>
      </c>
      <c r="CN54" s="139"/>
      <c r="CO54" s="139"/>
      <c r="CP54" s="139"/>
      <c r="CQ54" s="140" t="s">
        <v>7</v>
      </c>
      <c r="CR54" s="140"/>
      <c r="CS54" s="140"/>
      <c r="CT54" s="140"/>
      <c r="CU54" s="140"/>
      <c r="CV54" s="140"/>
      <c r="CW54" s="140"/>
      <c r="CX54" s="140"/>
      <c r="DC54" s="12"/>
    </row>
    <row r="55" spans="1:161" s="13" customFormat="1" ht="15.75" x14ac:dyDescent="0.25">
      <c r="O55" s="126" t="s">
        <v>8</v>
      </c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38" t="s">
        <v>9</v>
      </c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126"/>
      <c r="CW55" s="126"/>
      <c r="DC55" s="14"/>
    </row>
    <row r="57" spans="1:161" ht="66" customHeight="1" x14ac:dyDescent="0.25">
      <c r="A57" s="175" t="s">
        <v>68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 t="s">
        <v>69</v>
      </c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 t="s">
        <v>70</v>
      </c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 t="s">
        <v>71</v>
      </c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  <c r="CV57" s="175" t="s">
        <v>72</v>
      </c>
      <c r="CW57" s="175"/>
      <c r="CX57" s="175"/>
      <c r="CY57" s="175"/>
      <c r="CZ57" s="175"/>
      <c r="DA57" s="175"/>
      <c r="DB57" s="175"/>
      <c r="DC57" s="175"/>
      <c r="DD57" s="175"/>
      <c r="DE57" s="175"/>
      <c r="DF57" s="175"/>
      <c r="DG57" s="175"/>
      <c r="DH57" s="175"/>
      <c r="DI57" s="175"/>
      <c r="DJ57" s="175"/>
      <c r="DK57" s="175"/>
      <c r="DL57" s="175"/>
      <c r="DM57" s="175"/>
      <c r="DN57" s="175"/>
      <c r="DO57" s="175"/>
      <c r="DP57" s="175"/>
      <c r="DQ57" s="175"/>
      <c r="DR57" s="175"/>
      <c r="DS57" s="175"/>
      <c r="DT57" s="175"/>
      <c r="DU57" s="175"/>
      <c r="DV57" s="175"/>
      <c r="DW57" s="175"/>
      <c r="DX57" s="175"/>
      <c r="DY57" s="175"/>
      <c r="DZ57" s="175"/>
      <c r="EA57" s="175" t="s">
        <v>73</v>
      </c>
      <c r="EB57" s="175"/>
      <c r="EC57" s="175"/>
      <c r="ED57" s="175"/>
      <c r="EE57" s="175"/>
      <c r="EF57" s="175"/>
      <c r="EG57" s="175"/>
      <c r="EH57" s="175"/>
      <c r="EI57" s="175"/>
      <c r="EJ57" s="175"/>
      <c r="EK57" s="175"/>
      <c r="EL57" s="175"/>
      <c r="EM57" s="175"/>
      <c r="EN57" s="175"/>
      <c r="EO57" s="175"/>
      <c r="EP57" s="175"/>
      <c r="EQ57" s="175"/>
      <c r="ER57" s="175"/>
      <c r="ES57" s="175"/>
      <c r="ET57" s="175"/>
      <c r="EU57" s="175"/>
      <c r="EV57" s="175"/>
      <c r="EW57" s="175"/>
      <c r="EX57" s="175"/>
      <c r="EY57" s="175"/>
      <c r="EZ57" s="175"/>
      <c r="FA57" s="175"/>
      <c r="FB57" s="175"/>
      <c r="FC57" s="175"/>
      <c r="FD57" s="175"/>
      <c r="FE57" s="175"/>
    </row>
    <row r="58" spans="1:161" s="34" customFormat="1" x14ac:dyDescent="0.25">
      <c r="A58" s="100">
        <v>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>
        <v>2</v>
      </c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>
        <v>3</v>
      </c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>
        <v>4</v>
      </c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>
        <v>5</v>
      </c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>
        <v>6</v>
      </c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</row>
    <row r="59" spans="1:161" s="34" customFormat="1" ht="30" customHeight="1" x14ac:dyDescent="0.25">
      <c r="A59" s="93" t="s">
        <v>21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117" t="s">
        <v>74</v>
      </c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S59" s="163" t="s">
        <v>75</v>
      </c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5"/>
      <c r="BQ59" s="88">
        <v>8.7010000000000005</v>
      </c>
      <c r="BR59" s="89"/>
      <c r="BS59" s="89"/>
      <c r="BT59" s="89"/>
      <c r="BU59" s="89"/>
      <c r="BV59" s="89"/>
      <c r="BW59" s="89"/>
      <c r="BX59" s="89"/>
      <c r="BY59" s="89"/>
      <c r="BZ59" s="89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90"/>
      <c r="CT59" s="35">
        <v>8.3219999999999992</v>
      </c>
      <c r="CU59" s="35">
        <v>8.3219999999999992</v>
      </c>
      <c r="CV59" s="88">
        <f t="shared" ref="CV59:CV66" si="0">BQ59</f>
        <v>8.7010000000000005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97">
        <f>EL14</f>
        <v>26.751999999999995</v>
      </c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9"/>
    </row>
    <row r="60" spans="1:161" s="34" customFormat="1" ht="30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120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2"/>
      <c r="AS60" s="163" t="s">
        <v>76</v>
      </c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4"/>
      <c r="BJ60" s="164"/>
      <c r="BK60" s="164"/>
      <c r="BL60" s="164"/>
      <c r="BM60" s="164"/>
      <c r="BN60" s="164"/>
      <c r="BO60" s="164"/>
      <c r="BP60" s="165"/>
      <c r="BQ60" s="88">
        <v>2.2345799999999998</v>
      </c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90"/>
      <c r="CT60" s="36">
        <v>3.44</v>
      </c>
      <c r="CU60" s="36">
        <v>3.44</v>
      </c>
      <c r="CV60" s="91">
        <f t="shared" si="0"/>
        <v>2.2345799999999998</v>
      </c>
      <c r="CW60" s="91">
        <v>3.44</v>
      </c>
      <c r="CX60" s="91">
        <v>3.44</v>
      </c>
      <c r="CY60" s="91">
        <v>3.44</v>
      </c>
      <c r="CZ60" s="91">
        <v>3.44</v>
      </c>
      <c r="DA60" s="91">
        <v>3.44</v>
      </c>
      <c r="DB60" s="91">
        <v>3.44</v>
      </c>
      <c r="DC60" s="91">
        <v>3.44</v>
      </c>
      <c r="DD60" s="91">
        <v>3.44</v>
      </c>
      <c r="DE60" s="91">
        <v>3.44</v>
      </c>
      <c r="DF60" s="91">
        <v>3.44</v>
      </c>
      <c r="DG60" s="91">
        <v>3.44</v>
      </c>
      <c r="DH60" s="91">
        <v>3.44</v>
      </c>
      <c r="DI60" s="91">
        <v>3.44</v>
      </c>
      <c r="DJ60" s="91">
        <v>3.44</v>
      </c>
      <c r="DK60" s="91">
        <v>3.44</v>
      </c>
      <c r="DL60" s="91">
        <v>3.44</v>
      </c>
      <c r="DM60" s="91">
        <v>3.44</v>
      </c>
      <c r="DN60" s="91">
        <v>3.44</v>
      </c>
      <c r="DO60" s="91">
        <v>3.44</v>
      </c>
      <c r="DP60" s="91">
        <v>3.44</v>
      </c>
      <c r="DQ60" s="91">
        <v>3.44</v>
      </c>
      <c r="DR60" s="91">
        <v>3.44</v>
      </c>
      <c r="DS60" s="91">
        <v>3.44</v>
      </c>
      <c r="DT60" s="91">
        <v>3.44</v>
      </c>
      <c r="DU60" s="91">
        <v>3.44</v>
      </c>
      <c r="DV60" s="91">
        <v>3.44</v>
      </c>
      <c r="DW60" s="91">
        <v>3.44</v>
      </c>
      <c r="DX60" s="91">
        <v>3.44</v>
      </c>
      <c r="DY60" s="91">
        <v>3.44</v>
      </c>
      <c r="DZ60" s="91">
        <v>3.44</v>
      </c>
      <c r="EA60" s="101"/>
      <c r="EB60" s="102"/>
      <c r="EC60" s="102"/>
      <c r="ED60" s="102"/>
      <c r="EE60" s="102"/>
      <c r="EF60" s="102"/>
      <c r="EG60" s="102"/>
      <c r="EH60" s="102"/>
      <c r="EI60" s="102"/>
      <c r="EJ60" s="102"/>
      <c r="EK60" s="102"/>
      <c r="EL60" s="102"/>
      <c r="EM60" s="102"/>
      <c r="EN60" s="102"/>
      <c r="EO60" s="102"/>
      <c r="EP60" s="102"/>
      <c r="EQ60" s="102"/>
      <c r="ER60" s="102"/>
      <c r="ES60" s="102"/>
      <c r="ET60" s="102"/>
      <c r="EU60" s="102"/>
      <c r="EV60" s="102"/>
      <c r="EW60" s="102"/>
      <c r="EX60" s="102"/>
      <c r="EY60" s="102"/>
      <c r="EZ60" s="102"/>
      <c r="FA60" s="102"/>
      <c r="FB60" s="102"/>
      <c r="FC60" s="102"/>
      <c r="FD60" s="102"/>
      <c r="FE60" s="103"/>
    </row>
    <row r="61" spans="1:161" s="34" customFormat="1" ht="30" customHeight="1" x14ac:dyDescent="0.25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120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2"/>
      <c r="AS61" s="163" t="s">
        <v>77</v>
      </c>
      <c r="AT61" s="164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4"/>
      <c r="BJ61" s="164"/>
      <c r="BK61" s="164"/>
      <c r="BL61" s="164"/>
      <c r="BM61" s="164"/>
      <c r="BN61" s="164"/>
      <c r="BO61" s="164"/>
      <c r="BP61" s="165"/>
      <c r="BQ61" s="88">
        <v>1.15E-2</v>
      </c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90"/>
      <c r="CT61" s="36">
        <v>2.5999999999999999E-2</v>
      </c>
      <c r="CU61" s="36">
        <v>2.5999999999999999E-2</v>
      </c>
      <c r="CV61" s="91">
        <f t="shared" si="0"/>
        <v>1.15E-2</v>
      </c>
      <c r="CW61" s="91">
        <v>2.5999999999999999E-2</v>
      </c>
      <c r="CX61" s="91">
        <v>2.5999999999999999E-2</v>
      </c>
      <c r="CY61" s="91">
        <v>2.5999999999999999E-2</v>
      </c>
      <c r="CZ61" s="91">
        <v>2.5999999999999999E-2</v>
      </c>
      <c r="DA61" s="91">
        <v>2.5999999999999999E-2</v>
      </c>
      <c r="DB61" s="91">
        <v>2.5999999999999999E-2</v>
      </c>
      <c r="DC61" s="91">
        <v>2.5999999999999999E-2</v>
      </c>
      <c r="DD61" s="91">
        <v>2.5999999999999999E-2</v>
      </c>
      <c r="DE61" s="91">
        <v>2.5999999999999999E-2</v>
      </c>
      <c r="DF61" s="91">
        <v>2.5999999999999999E-2</v>
      </c>
      <c r="DG61" s="91">
        <v>2.5999999999999999E-2</v>
      </c>
      <c r="DH61" s="91">
        <v>2.5999999999999999E-2</v>
      </c>
      <c r="DI61" s="91">
        <v>2.5999999999999999E-2</v>
      </c>
      <c r="DJ61" s="91">
        <v>2.5999999999999999E-2</v>
      </c>
      <c r="DK61" s="91">
        <v>2.5999999999999999E-2</v>
      </c>
      <c r="DL61" s="91">
        <v>2.5999999999999999E-2</v>
      </c>
      <c r="DM61" s="91">
        <v>2.5999999999999999E-2</v>
      </c>
      <c r="DN61" s="91">
        <v>2.5999999999999999E-2</v>
      </c>
      <c r="DO61" s="91">
        <v>2.5999999999999999E-2</v>
      </c>
      <c r="DP61" s="91">
        <v>2.5999999999999999E-2</v>
      </c>
      <c r="DQ61" s="91">
        <v>2.5999999999999999E-2</v>
      </c>
      <c r="DR61" s="91">
        <v>2.5999999999999999E-2</v>
      </c>
      <c r="DS61" s="91">
        <v>2.5999999999999999E-2</v>
      </c>
      <c r="DT61" s="91">
        <v>2.5999999999999999E-2</v>
      </c>
      <c r="DU61" s="91">
        <v>2.5999999999999999E-2</v>
      </c>
      <c r="DV61" s="91">
        <v>2.5999999999999999E-2</v>
      </c>
      <c r="DW61" s="91">
        <v>2.5999999999999999E-2</v>
      </c>
      <c r="DX61" s="91">
        <v>2.5999999999999999E-2</v>
      </c>
      <c r="DY61" s="91">
        <v>2.5999999999999999E-2</v>
      </c>
      <c r="DZ61" s="91">
        <v>2.5999999999999999E-2</v>
      </c>
      <c r="EA61" s="101"/>
      <c r="EB61" s="102"/>
      <c r="EC61" s="102"/>
      <c r="ED61" s="102"/>
      <c r="EE61" s="102"/>
      <c r="EF61" s="102"/>
      <c r="EG61" s="102"/>
      <c r="EH61" s="102"/>
      <c r="EI61" s="102"/>
      <c r="EJ61" s="102"/>
      <c r="EK61" s="102"/>
      <c r="EL61" s="102"/>
      <c r="EM61" s="102"/>
      <c r="EN61" s="102"/>
      <c r="EO61" s="102"/>
      <c r="EP61" s="102"/>
      <c r="EQ61" s="102"/>
      <c r="ER61" s="102"/>
      <c r="ES61" s="102"/>
      <c r="ET61" s="102"/>
      <c r="EU61" s="102"/>
      <c r="EV61" s="102"/>
      <c r="EW61" s="102"/>
      <c r="EX61" s="102"/>
      <c r="EY61" s="102"/>
      <c r="EZ61" s="102"/>
      <c r="FA61" s="102"/>
      <c r="FB61" s="102"/>
      <c r="FC61" s="102"/>
      <c r="FD61" s="102"/>
      <c r="FE61" s="103"/>
    </row>
    <row r="62" spans="1:161" s="34" customFormat="1" ht="30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120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2"/>
      <c r="AS62" s="163" t="s">
        <v>78</v>
      </c>
      <c r="AT62" s="164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5"/>
      <c r="BQ62" s="88">
        <v>8.2598000000000005E-2</v>
      </c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90"/>
      <c r="CT62" s="36">
        <v>8.2598000000000005E-2</v>
      </c>
      <c r="CU62" s="36">
        <v>8.2598000000000005E-2</v>
      </c>
      <c r="CV62" s="91">
        <f t="shared" si="0"/>
        <v>8.2598000000000005E-2</v>
      </c>
      <c r="CW62" s="91">
        <v>8.2598000000000005E-2</v>
      </c>
      <c r="CX62" s="91">
        <v>8.2598000000000005E-2</v>
      </c>
      <c r="CY62" s="91">
        <v>8.2598000000000005E-2</v>
      </c>
      <c r="CZ62" s="91">
        <v>8.2598000000000005E-2</v>
      </c>
      <c r="DA62" s="91">
        <v>8.2598000000000005E-2</v>
      </c>
      <c r="DB62" s="91">
        <v>8.2598000000000005E-2</v>
      </c>
      <c r="DC62" s="91">
        <v>8.2598000000000005E-2</v>
      </c>
      <c r="DD62" s="91">
        <v>8.2598000000000005E-2</v>
      </c>
      <c r="DE62" s="91">
        <v>8.2598000000000005E-2</v>
      </c>
      <c r="DF62" s="91">
        <v>8.2598000000000005E-2</v>
      </c>
      <c r="DG62" s="91">
        <v>8.2598000000000005E-2</v>
      </c>
      <c r="DH62" s="91">
        <v>8.2598000000000005E-2</v>
      </c>
      <c r="DI62" s="91">
        <v>8.2598000000000005E-2</v>
      </c>
      <c r="DJ62" s="91">
        <v>8.2598000000000005E-2</v>
      </c>
      <c r="DK62" s="91">
        <v>8.2598000000000005E-2</v>
      </c>
      <c r="DL62" s="91">
        <v>8.2598000000000005E-2</v>
      </c>
      <c r="DM62" s="91">
        <v>8.2598000000000005E-2</v>
      </c>
      <c r="DN62" s="91">
        <v>8.2598000000000005E-2</v>
      </c>
      <c r="DO62" s="91">
        <v>8.2598000000000005E-2</v>
      </c>
      <c r="DP62" s="91">
        <v>8.2598000000000005E-2</v>
      </c>
      <c r="DQ62" s="91">
        <v>8.2598000000000005E-2</v>
      </c>
      <c r="DR62" s="91">
        <v>8.2598000000000005E-2</v>
      </c>
      <c r="DS62" s="91">
        <v>8.2598000000000005E-2</v>
      </c>
      <c r="DT62" s="91">
        <v>8.2598000000000005E-2</v>
      </c>
      <c r="DU62" s="91">
        <v>8.2598000000000005E-2</v>
      </c>
      <c r="DV62" s="91">
        <v>8.2598000000000005E-2</v>
      </c>
      <c r="DW62" s="91">
        <v>8.2598000000000005E-2</v>
      </c>
      <c r="DX62" s="91">
        <v>8.2598000000000005E-2</v>
      </c>
      <c r="DY62" s="91">
        <v>8.2598000000000005E-2</v>
      </c>
      <c r="DZ62" s="91">
        <v>8.2598000000000005E-2</v>
      </c>
      <c r="EA62" s="101"/>
      <c r="EB62" s="102"/>
      <c r="EC62" s="102"/>
      <c r="ED62" s="102"/>
      <c r="EE62" s="102"/>
      <c r="EF62" s="102"/>
      <c r="EG62" s="102"/>
      <c r="EH62" s="102"/>
      <c r="EI62" s="102"/>
      <c r="EJ62" s="102"/>
      <c r="EK62" s="102"/>
      <c r="EL62" s="102"/>
      <c r="EM62" s="102"/>
      <c r="EN62" s="102"/>
      <c r="EO62" s="102"/>
      <c r="EP62" s="102"/>
      <c r="EQ62" s="102"/>
      <c r="ER62" s="102"/>
      <c r="ES62" s="102"/>
      <c r="ET62" s="102"/>
      <c r="EU62" s="102"/>
      <c r="EV62" s="102"/>
      <c r="EW62" s="102"/>
      <c r="EX62" s="102"/>
      <c r="EY62" s="102"/>
      <c r="EZ62" s="102"/>
      <c r="FA62" s="102"/>
      <c r="FB62" s="102"/>
      <c r="FC62" s="102"/>
      <c r="FD62" s="102"/>
      <c r="FE62" s="103"/>
    </row>
    <row r="63" spans="1:161" s="34" customFormat="1" ht="52.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120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2"/>
      <c r="AS63" s="163" t="s">
        <v>79</v>
      </c>
      <c r="AT63" s="164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4"/>
      <c r="BJ63" s="164"/>
      <c r="BK63" s="164"/>
      <c r="BL63" s="164"/>
      <c r="BM63" s="164"/>
      <c r="BN63" s="164"/>
      <c r="BO63" s="164"/>
      <c r="BP63" s="165"/>
      <c r="BQ63" s="88">
        <v>5.1999999999999998E-2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36">
        <v>7.0000000000000007E-2</v>
      </c>
      <c r="CU63" s="36">
        <v>7.0000000000000007E-2</v>
      </c>
      <c r="CV63" s="91">
        <f t="shared" si="0"/>
        <v>5.1999999999999998E-2</v>
      </c>
      <c r="CW63" s="91">
        <v>7.0000000000000007E-2</v>
      </c>
      <c r="CX63" s="91">
        <v>7.0000000000000007E-2</v>
      </c>
      <c r="CY63" s="91">
        <v>7.0000000000000007E-2</v>
      </c>
      <c r="CZ63" s="91">
        <v>7.0000000000000007E-2</v>
      </c>
      <c r="DA63" s="91">
        <v>7.0000000000000007E-2</v>
      </c>
      <c r="DB63" s="91">
        <v>7.0000000000000007E-2</v>
      </c>
      <c r="DC63" s="91">
        <v>7.0000000000000007E-2</v>
      </c>
      <c r="DD63" s="91">
        <v>7.0000000000000007E-2</v>
      </c>
      <c r="DE63" s="91">
        <v>7.0000000000000007E-2</v>
      </c>
      <c r="DF63" s="91">
        <v>7.0000000000000007E-2</v>
      </c>
      <c r="DG63" s="91">
        <v>7.0000000000000007E-2</v>
      </c>
      <c r="DH63" s="91">
        <v>7.0000000000000007E-2</v>
      </c>
      <c r="DI63" s="91">
        <v>7.0000000000000007E-2</v>
      </c>
      <c r="DJ63" s="91">
        <v>7.0000000000000007E-2</v>
      </c>
      <c r="DK63" s="91">
        <v>7.0000000000000007E-2</v>
      </c>
      <c r="DL63" s="91">
        <v>7.0000000000000007E-2</v>
      </c>
      <c r="DM63" s="91">
        <v>7.0000000000000007E-2</v>
      </c>
      <c r="DN63" s="91">
        <v>7.0000000000000007E-2</v>
      </c>
      <c r="DO63" s="91">
        <v>7.0000000000000007E-2</v>
      </c>
      <c r="DP63" s="91">
        <v>7.0000000000000007E-2</v>
      </c>
      <c r="DQ63" s="91">
        <v>7.0000000000000007E-2</v>
      </c>
      <c r="DR63" s="91">
        <v>7.0000000000000007E-2</v>
      </c>
      <c r="DS63" s="91">
        <v>7.0000000000000007E-2</v>
      </c>
      <c r="DT63" s="91">
        <v>7.0000000000000007E-2</v>
      </c>
      <c r="DU63" s="91">
        <v>7.0000000000000007E-2</v>
      </c>
      <c r="DV63" s="91">
        <v>7.0000000000000007E-2</v>
      </c>
      <c r="DW63" s="91">
        <v>7.0000000000000007E-2</v>
      </c>
      <c r="DX63" s="91">
        <v>7.0000000000000007E-2</v>
      </c>
      <c r="DY63" s="91">
        <v>7.0000000000000007E-2</v>
      </c>
      <c r="DZ63" s="91">
        <v>7.0000000000000007E-2</v>
      </c>
      <c r="EA63" s="101"/>
      <c r="EB63" s="102"/>
      <c r="EC63" s="102"/>
      <c r="ED63" s="102"/>
      <c r="EE63" s="102"/>
      <c r="EF63" s="102"/>
      <c r="EG63" s="102"/>
      <c r="EH63" s="102"/>
      <c r="EI63" s="102"/>
      <c r="EJ63" s="102"/>
      <c r="EK63" s="102"/>
      <c r="EL63" s="102"/>
      <c r="EM63" s="102"/>
      <c r="EN63" s="102"/>
      <c r="EO63" s="102"/>
      <c r="EP63" s="102"/>
      <c r="EQ63" s="102"/>
      <c r="ER63" s="102"/>
      <c r="ES63" s="102"/>
      <c r="ET63" s="102"/>
      <c r="EU63" s="102"/>
      <c r="EV63" s="102"/>
      <c r="EW63" s="102"/>
      <c r="EX63" s="102"/>
      <c r="EY63" s="102"/>
      <c r="EZ63" s="102"/>
      <c r="FA63" s="102"/>
      <c r="FB63" s="102"/>
      <c r="FC63" s="102"/>
      <c r="FD63" s="102"/>
      <c r="FE63" s="103"/>
    </row>
    <row r="64" spans="1:161" s="34" customFormat="1" ht="30" customHeight="1" x14ac:dyDescent="0.2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120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2"/>
      <c r="AS64" s="171" t="s">
        <v>80</v>
      </c>
      <c r="AT64" s="172"/>
      <c r="AU64" s="172"/>
      <c r="AV64" s="172"/>
      <c r="AW64" s="172"/>
      <c r="AX64" s="172"/>
      <c r="AY64" s="172"/>
      <c r="AZ64" s="172"/>
      <c r="BA64" s="172"/>
      <c r="BB64" s="172"/>
      <c r="BC64" s="172"/>
      <c r="BD64" s="172"/>
      <c r="BE64" s="172"/>
      <c r="BF64" s="172"/>
      <c r="BG64" s="172"/>
      <c r="BH64" s="172"/>
      <c r="BI64" s="172"/>
      <c r="BJ64" s="172"/>
      <c r="BK64" s="172"/>
      <c r="BL64" s="172"/>
      <c r="BM64" s="172"/>
      <c r="BN64" s="172"/>
      <c r="BO64" s="172"/>
      <c r="BP64" s="173"/>
      <c r="BQ64" s="88">
        <v>2.4572039999999999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37">
        <v>0</v>
      </c>
      <c r="CU64" s="37">
        <v>0</v>
      </c>
      <c r="CV64" s="174">
        <f t="shared" si="0"/>
        <v>2.4572039999999999</v>
      </c>
      <c r="CW64" s="174">
        <f>[1]СН!CQ58</f>
        <v>0</v>
      </c>
      <c r="CX64" s="174">
        <f>[1]СН!CR58</f>
        <v>0</v>
      </c>
      <c r="CY64" s="174">
        <f>[1]СН!CS58</f>
        <v>0</v>
      </c>
      <c r="CZ64" s="174">
        <f>[1]СН!CT58</f>
        <v>0</v>
      </c>
      <c r="DA64" s="174">
        <f>[1]СН!CU58</f>
        <v>0</v>
      </c>
      <c r="DB64" s="174">
        <f>[1]СН!CV58</f>
        <v>0</v>
      </c>
      <c r="DC64" s="174">
        <f>[1]СН!CW58</f>
        <v>0</v>
      </c>
      <c r="DD64" s="174">
        <f>[1]СН!CX58</f>
        <v>0</v>
      </c>
      <c r="DE64" s="174">
        <f>[1]СН!CY58</f>
        <v>0</v>
      </c>
      <c r="DF64" s="174">
        <f>[1]СН!CZ58</f>
        <v>0</v>
      </c>
      <c r="DG64" s="174">
        <f>[1]СН!DA58</f>
        <v>0</v>
      </c>
      <c r="DH64" s="174">
        <f>[1]СН!DB58</f>
        <v>0</v>
      </c>
      <c r="DI64" s="174">
        <f>[1]СН!DC58</f>
        <v>0</v>
      </c>
      <c r="DJ64" s="174">
        <f>[1]СН!DD58</f>
        <v>0</v>
      </c>
      <c r="DK64" s="174">
        <f>[1]СН!DE58</f>
        <v>0</v>
      </c>
      <c r="DL64" s="174">
        <f>[1]СН!DF58</f>
        <v>0</v>
      </c>
      <c r="DM64" s="174">
        <f>[1]СН!DG58</f>
        <v>0</v>
      </c>
      <c r="DN64" s="174">
        <f>[1]СН!DH58</f>
        <v>0</v>
      </c>
      <c r="DO64" s="174">
        <f>[1]СН!DI58</f>
        <v>0</v>
      </c>
      <c r="DP64" s="174">
        <f>[1]СН!DJ58</f>
        <v>0</v>
      </c>
      <c r="DQ64" s="174">
        <f>[1]СН!DK58</f>
        <v>0</v>
      </c>
      <c r="DR64" s="174">
        <f>[1]СН!DL58</f>
        <v>0</v>
      </c>
      <c r="DS64" s="174">
        <f>[1]СН!DM58</f>
        <v>0</v>
      </c>
      <c r="DT64" s="174">
        <f>[1]СН!DN58</f>
        <v>0</v>
      </c>
      <c r="DU64" s="174">
        <f>[1]СН!DO58</f>
        <v>0</v>
      </c>
      <c r="DV64" s="174">
        <f>[1]СН!DP58</f>
        <v>0</v>
      </c>
      <c r="DW64" s="174">
        <f>[1]СН!DQ58</f>
        <v>0</v>
      </c>
      <c r="DX64" s="174">
        <f>[1]СН!DR58</f>
        <v>0</v>
      </c>
      <c r="DY64" s="174">
        <f>[1]СН!DS58</f>
        <v>0</v>
      </c>
      <c r="DZ64" s="174">
        <f>[1]СН!DT58</f>
        <v>0</v>
      </c>
      <c r="EA64" s="101"/>
      <c r="EB64" s="102"/>
      <c r="EC64" s="102"/>
      <c r="ED64" s="102"/>
      <c r="EE64" s="102"/>
      <c r="EF64" s="102"/>
      <c r="EG64" s="102"/>
      <c r="EH64" s="102"/>
      <c r="EI64" s="102"/>
      <c r="EJ64" s="102"/>
      <c r="EK64" s="102"/>
      <c r="EL64" s="102"/>
      <c r="EM64" s="102"/>
      <c r="EN64" s="102"/>
      <c r="EO64" s="102"/>
      <c r="EP64" s="102"/>
      <c r="EQ64" s="102"/>
      <c r="ER64" s="102"/>
      <c r="ES64" s="102"/>
      <c r="ET64" s="102"/>
      <c r="EU64" s="102"/>
      <c r="EV64" s="102"/>
      <c r="EW64" s="102"/>
      <c r="EX64" s="102"/>
      <c r="EY64" s="102"/>
      <c r="EZ64" s="102"/>
      <c r="FA64" s="102"/>
      <c r="FB64" s="102"/>
      <c r="FC64" s="102"/>
      <c r="FD64" s="102"/>
      <c r="FE64" s="103"/>
    </row>
    <row r="65" spans="1:164" s="38" customFormat="1" ht="30" customHeight="1" x14ac:dyDescent="0.25">
      <c r="A65" s="93" t="s">
        <v>26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 t="s">
        <v>81</v>
      </c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170" t="s">
        <v>76</v>
      </c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0"/>
      <c r="BN65" s="170"/>
      <c r="BO65" s="170"/>
      <c r="BP65" s="170"/>
      <c r="BQ65" s="88">
        <v>0.97165000000000001</v>
      </c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90"/>
      <c r="CT65" s="36">
        <v>1.6819999999999999</v>
      </c>
      <c r="CU65" s="36">
        <v>1.6819999999999999</v>
      </c>
      <c r="CV65" s="91">
        <f t="shared" si="0"/>
        <v>0.97165000000000001</v>
      </c>
      <c r="CW65" s="91">
        <v>1.6819999999999999</v>
      </c>
      <c r="CX65" s="91">
        <v>1.6819999999999999</v>
      </c>
      <c r="CY65" s="91">
        <v>1.6819999999999999</v>
      </c>
      <c r="CZ65" s="91">
        <v>1.6819999999999999</v>
      </c>
      <c r="DA65" s="91">
        <v>1.6819999999999999</v>
      </c>
      <c r="DB65" s="91">
        <v>1.6819999999999999</v>
      </c>
      <c r="DC65" s="91">
        <v>1.6819999999999999</v>
      </c>
      <c r="DD65" s="91">
        <v>1.6819999999999999</v>
      </c>
      <c r="DE65" s="91">
        <v>1.6819999999999999</v>
      </c>
      <c r="DF65" s="91">
        <v>1.6819999999999999</v>
      </c>
      <c r="DG65" s="91">
        <v>1.6819999999999999</v>
      </c>
      <c r="DH65" s="91">
        <v>1.6819999999999999</v>
      </c>
      <c r="DI65" s="91">
        <v>1.6819999999999999</v>
      </c>
      <c r="DJ65" s="91">
        <v>1.6819999999999999</v>
      </c>
      <c r="DK65" s="91">
        <v>1.6819999999999999</v>
      </c>
      <c r="DL65" s="91">
        <v>1.6819999999999999</v>
      </c>
      <c r="DM65" s="91">
        <v>1.6819999999999999</v>
      </c>
      <c r="DN65" s="91">
        <v>1.6819999999999999</v>
      </c>
      <c r="DO65" s="91">
        <v>1.6819999999999999</v>
      </c>
      <c r="DP65" s="91">
        <v>1.6819999999999999</v>
      </c>
      <c r="DQ65" s="91">
        <v>1.6819999999999999</v>
      </c>
      <c r="DR65" s="91">
        <v>1.6819999999999999</v>
      </c>
      <c r="DS65" s="91">
        <v>1.6819999999999999</v>
      </c>
      <c r="DT65" s="91">
        <v>1.6819999999999999</v>
      </c>
      <c r="DU65" s="91">
        <v>1.6819999999999999</v>
      </c>
      <c r="DV65" s="91">
        <v>1.6819999999999999</v>
      </c>
      <c r="DW65" s="91">
        <v>1.6819999999999999</v>
      </c>
      <c r="DX65" s="91">
        <v>1.6819999999999999</v>
      </c>
      <c r="DY65" s="91">
        <v>1.6819999999999999</v>
      </c>
      <c r="DZ65" s="91">
        <v>1.6819999999999999</v>
      </c>
      <c r="EA65" s="91">
        <f>EM30</f>
        <v>1.8559999999999999</v>
      </c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</row>
    <row r="66" spans="1:164" s="38" customFormat="1" ht="30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170" t="s">
        <v>82</v>
      </c>
      <c r="AT66" s="170"/>
      <c r="AU66" s="170"/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0"/>
      <c r="BN66" s="170"/>
      <c r="BO66" s="170"/>
      <c r="BP66" s="170"/>
      <c r="BQ66" s="88">
        <v>7.8</v>
      </c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90"/>
      <c r="CT66" s="36">
        <v>6.2</v>
      </c>
      <c r="CU66" s="36">
        <v>6.2</v>
      </c>
      <c r="CV66" s="91">
        <f t="shared" si="0"/>
        <v>7.8</v>
      </c>
      <c r="CW66" s="91">
        <v>6.2</v>
      </c>
      <c r="CX66" s="91">
        <v>6.2</v>
      </c>
      <c r="CY66" s="91">
        <v>6.2</v>
      </c>
      <c r="CZ66" s="91">
        <v>6.2</v>
      </c>
      <c r="DA66" s="91">
        <v>6.2</v>
      </c>
      <c r="DB66" s="91">
        <v>6.2</v>
      </c>
      <c r="DC66" s="91">
        <v>6.2</v>
      </c>
      <c r="DD66" s="91">
        <v>6.2</v>
      </c>
      <c r="DE66" s="91">
        <v>6.2</v>
      </c>
      <c r="DF66" s="91">
        <v>6.2</v>
      </c>
      <c r="DG66" s="91">
        <v>6.2</v>
      </c>
      <c r="DH66" s="91">
        <v>6.2</v>
      </c>
      <c r="DI66" s="91">
        <v>6.2</v>
      </c>
      <c r="DJ66" s="91">
        <v>6.2</v>
      </c>
      <c r="DK66" s="91">
        <v>6.2</v>
      </c>
      <c r="DL66" s="91">
        <v>6.2</v>
      </c>
      <c r="DM66" s="91">
        <v>6.2</v>
      </c>
      <c r="DN66" s="91">
        <v>6.2</v>
      </c>
      <c r="DO66" s="91">
        <v>6.2</v>
      </c>
      <c r="DP66" s="91">
        <v>6.2</v>
      </c>
      <c r="DQ66" s="91">
        <v>6.2</v>
      </c>
      <c r="DR66" s="91">
        <v>6.2</v>
      </c>
      <c r="DS66" s="91">
        <v>6.2</v>
      </c>
      <c r="DT66" s="91">
        <v>6.2</v>
      </c>
      <c r="DU66" s="91">
        <v>6.2</v>
      </c>
      <c r="DV66" s="91">
        <v>6.2</v>
      </c>
      <c r="DW66" s="91">
        <v>6.2</v>
      </c>
      <c r="DX66" s="91">
        <v>6.2</v>
      </c>
      <c r="DY66" s="91">
        <v>6.2</v>
      </c>
      <c r="DZ66" s="91">
        <v>6.2</v>
      </c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</row>
    <row r="67" spans="1:164" s="38" customFormat="1" ht="30" hidden="1" customHeight="1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39"/>
      <c r="AT67" s="39" t="s">
        <v>83</v>
      </c>
      <c r="AU67" s="39" t="s">
        <v>83</v>
      </c>
      <c r="AV67" s="39" t="s">
        <v>83</v>
      </c>
      <c r="AW67" s="39" t="s">
        <v>83</v>
      </c>
      <c r="AX67" s="39" t="s">
        <v>83</v>
      </c>
      <c r="AY67" s="39" t="s">
        <v>83</v>
      </c>
      <c r="AZ67" s="39" t="s">
        <v>83</v>
      </c>
      <c r="BA67" s="39" t="s">
        <v>83</v>
      </c>
      <c r="BB67" s="39" t="s">
        <v>83</v>
      </c>
      <c r="BC67" s="39" t="s">
        <v>83</v>
      </c>
      <c r="BD67" s="39" t="s">
        <v>83</v>
      </c>
      <c r="BE67" s="39" t="s">
        <v>83</v>
      </c>
      <c r="BF67" s="39" t="s">
        <v>83</v>
      </c>
      <c r="BG67" s="39" t="s">
        <v>83</v>
      </c>
      <c r="BH67" s="39" t="s">
        <v>83</v>
      </c>
      <c r="BI67" s="39" t="s">
        <v>83</v>
      </c>
      <c r="BJ67" s="39" t="s">
        <v>83</v>
      </c>
      <c r="BK67" s="39" t="s">
        <v>83</v>
      </c>
      <c r="BL67" s="39" t="s">
        <v>83</v>
      </c>
      <c r="BM67" s="39" t="s">
        <v>83</v>
      </c>
      <c r="BN67" s="39" t="s">
        <v>83</v>
      </c>
      <c r="BO67" s="39" t="s">
        <v>83</v>
      </c>
      <c r="BP67" s="39" t="s">
        <v>83</v>
      </c>
      <c r="BQ67" s="88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90"/>
      <c r="CT67" s="36"/>
      <c r="CU67" s="36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</row>
    <row r="68" spans="1:164" s="38" customFormat="1" ht="30" customHeight="1" x14ac:dyDescent="0.2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170" t="s">
        <v>80</v>
      </c>
      <c r="AT68" s="170"/>
      <c r="AU68" s="170"/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0"/>
      <c r="BN68" s="170"/>
      <c r="BO68" s="170"/>
      <c r="BP68" s="170"/>
      <c r="BQ68" s="88">
        <v>2.7056420000000001</v>
      </c>
      <c r="BR68" s="89"/>
      <c r="BS68" s="89"/>
      <c r="BT68" s="89"/>
      <c r="BU68" s="89"/>
      <c r="BV68" s="89"/>
      <c r="BW68" s="89"/>
      <c r="BX68" s="89"/>
      <c r="BY68" s="89"/>
      <c r="BZ68" s="89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  <c r="CR68" s="89"/>
      <c r="CS68" s="90"/>
      <c r="CT68" s="36">
        <v>3.5000900000000001</v>
      </c>
      <c r="CU68" s="36">
        <v>3.5000900000000001</v>
      </c>
      <c r="CV68" s="91">
        <f t="shared" ref="CV68:CV76" si="1">BQ68</f>
        <v>2.7056420000000001</v>
      </c>
      <c r="CW68" s="91">
        <v>3.5000900000000001</v>
      </c>
      <c r="CX68" s="91">
        <v>3.5000900000000001</v>
      </c>
      <c r="CY68" s="91">
        <v>3.5000900000000001</v>
      </c>
      <c r="CZ68" s="91">
        <v>3.5000900000000001</v>
      </c>
      <c r="DA68" s="91">
        <v>3.5000900000000001</v>
      </c>
      <c r="DB68" s="91">
        <v>3.5000900000000001</v>
      </c>
      <c r="DC68" s="91">
        <v>3.5000900000000001</v>
      </c>
      <c r="DD68" s="91">
        <v>3.5000900000000001</v>
      </c>
      <c r="DE68" s="91">
        <v>3.5000900000000001</v>
      </c>
      <c r="DF68" s="91">
        <v>3.5000900000000001</v>
      </c>
      <c r="DG68" s="91">
        <v>3.5000900000000001</v>
      </c>
      <c r="DH68" s="91">
        <v>3.5000900000000001</v>
      </c>
      <c r="DI68" s="91">
        <v>3.5000900000000001</v>
      </c>
      <c r="DJ68" s="91">
        <v>3.5000900000000001</v>
      </c>
      <c r="DK68" s="91">
        <v>3.5000900000000001</v>
      </c>
      <c r="DL68" s="91">
        <v>3.5000900000000001</v>
      </c>
      <c r="DM68" s="91">
        <v>3.5000900000000001</v>
      </c>
      <c r="DN68" s="91">
        <v>3.5000900000000001</v>
      </c>
      <c r="DO68" s="91">
        <v>3.5000900000000001</v>
      </c>
      <c r="DP68" s="91">
        <v>3.5000900000000001</v>
      </c>
      <c r="DQ68" s="91">
        <v>3.5000900000000001</v>
      </c>
      <c r="DR68" s="91">
        <v>3.5000900000000001</v>
      </c>
      <c r="DS68" s="91">
        <v>3.5000900000000001</v>
      </c>
      <c r="DT68" s="91">
        <v>3.5000900000000001</v>
      </c>
      <c r="DU68" s="91">
        <v>3.5000900000000001</v>
      </c>
      <c r="DV68" s="91">
        <v>3.5000900000000001</v>
      </c>
      <c r="DW68" s="91">
        <v>3.5000900000000001</v>
      </c>
      <c r="DX68" s="91">
        <v>3.5000900000000001</v>
      </c>
      <c r="DY68" s="91">
        <v>3.5000900000000001</v>
      </c>
      <c r="DZ68" s="91">
        <v>3.5000900000000001</v>
      </c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</row>
    <row r="69" spans="1:164" s="34" customFormat="1" ht="30" customHeight="1" x14ac:dyDescent="0.25">
      <c r="A69" s="93" t="s">
        <v>31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120" t="s">
        <v>84</v>
      </c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2"/>
      <c r="AS69" s="166" t="s">
        <v>85</v>
      </c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8"/>
      <c r="BQ69" s="88">
        <v>86</v>
      </c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90"/>
      <c r="CT69" s="40">
        <v>164.824444</v>
      </c>
      <c r="CU69" s="40">
        <v>164.824444</v>
      </c>
      <c r="CV69" s="169">
        <f t="shared" si="1"/>
        <v>86</v>
      </c>
      <c r="CW69" s="169">
        <f t="shared" ref="CW69:DZ69" si="2">162.024444+2.8</f>
        <v>164.824444</v>
      </c>
      <c r="CX69" s="169">
        <f t="shared" si="2"/>
        <v>164.824444</v>
      </c>
      <c r="CY69" s="169">
        <f t="shared" si="2"/>
        <v>164.824444</v>
      </c>
      <c r="CZ69" s="169">
        <f t="shared" si="2"/>
        <v>164.824444</v>
      </c>
      <c r="DA69" s="169">
        <f t="shared" si="2"/>
        <v>164.824444</v>
      </c>
      <c r="DB69" s="169">
        <f t="shared" si="2"/>
        <v>164.824444</v>
      </c>
      <c r="DC69" s="169">
        <f t="shared" si="2"/>
        <v>164.824444</v>
      </c>
      <c r="DD69" s="169">
        <f t="shared" si="2"/>
        <v>164.824444</v>
      </c>
      <c r="DE69" s="169">
        <f t="shared" si="2"/>
        <v>164.824444</v>
      </c>
      <c r="DF69" s="169">
        <f t="shared" si="2"/>
        <v>164.824444</v>
      </c>
      <c r="DG69" s="169">
        <f t="shared" si="2"/>
        <v>164.824444</v>
      </c>
      <c r="DH69" s="169">
        <f t="shared" si="2"/>
        <v>164.824444</v>
      </c>
      <c r="DI69" s="169">
        <f t="shared" si="2"/>
        <v>164.824444</v>
      </c>
      <c r="DJ69" s="169">
        <f t="shared" si="2"/>
        <v>164.824444</v>
      </c>
      <c r="DK69" s="169">
        <f t="shared" si="2"/>
        <v>164.824444</v>
      </c>
      <c r="DL69" s="169">
        <f t="shared" si="2"/>
        <v>164.824444</v>
      </c>
      <c r="DM69" s="169">
        <f t="shared" si="2"/>
        <v>164.824444</v>
      </c>
      <c r="DN69" s="169">
        <f t="shared" si="2"/>
        <v>164.824444</v>
      </c>
      <c r="DO69" s="169">
        <f t="shared" si="2"/>
        <v>164.824444</v>
      </c>
      <c r="DP69" s="169">
        <f t="shared" si="2"/>
        <v>164.824444</v>
      </c>
      <c r="DQ69" s="169">
        <f t="shared" si="2"/>
        <v>164.824444</v>
      </c>
      <c r="DR69" s="169">
        <f t="shared" si="2"/>
        <v>164.824444</v>
      </c>
      <c r="DS69" s="169">
        <f t="shared" si="2"/>
        <v>164.824444</v>
      </c>
      <c r="DT69" s="169">
        <f t="shared" si="2"/>
        <v>164.824444</v>
      </c>
      <c r="DU69" s="169">
        <f t="shared" si="2"/>
        <v>164.824444</v>
      </c>
      <c r="DV69" s="169">
        <f t="shared" si="2"/>
        <v>164.824444</v>
      </c>
      <c r="DW69" s="169">
        <f t="shared" si="2"/>
        <v>164.824444</v>
      </c>
      <c r="DX69" s="169">
        <f t="shared" si="2"/>
        <v>164.824444</v>
      </c>
      <c r="DY69" s="169">
        <f t="shared" si="2"/>
        <v>164.824444</v>
      </c>
      <c r="DZ69" s="169">
        <f t="shared" si="2"/>
        <v>164.824444</v>
      </c>
      <c r="EA69" s="111" t="str">
        <f>EM31</f>
        <v>нет свободной мощности</v>
      </c>
      <c r="EB69" s="112"/>
      <c r="EC69" s="112"/>
      <c r="ED69" s="112"/>
      <c r="EE69" s="112"/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  <c r="ES69" s="112"/>
      <c r="ET69" s="112"/>
      <c r="EU69" s="112"/>
      <c r="EV69" s="112"/>
      <c r="EW69" s="112"/>
      <c r="EX69" s="112"/>
      <c r="EY69" s="112"/>
      <c r="EZ69" s="112"/>
      <c r="FA69" s="112"/>
      <c r="FB69" s="112"/>
      <c r="FC69" s="112"/>
      <c r="FD69" s="112"/>
      <c r="FE69" s="113"/>
    </row>
    <row r="70" spans="1:164" s="34" customFormat="1" ht="30" customHeight="1" x14ac:dyDescent="0.2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120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2"/>
      <c r="AS70" s="163" t="s">
        <v>86</v>
      </c>
      <c r="AT70" s="164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5"/>
      <c r="BQ70" s="88">
        <v>12.94136</v>
      </c>
      <c r="BR70" s="89"/>
      <c r="BS70" s="89"/>
      <c r="BT70" s="89"/>
      <c r="BU70" s="89"/>
      <c r="BV70" s="89"/>
      <c r="BW70" s="89"/>
      <c r="BX70" s="89"/>
      <c r="BY70" s="89"/>
      <c r="BZ70" s="89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90"/>
      <c r="CT70" s="36">
        <v>0</v>
      </c>
      <c r="CU70" s="36">
        <v>0</v>
      </c>
      <c r="CV70" s="91">
        <f t="shared" si="1"/>
        <v>12.94136</v>
      </c>
      <c r="CW70" s="91">
        <f t="shared" ref="CW70:DZ70" si="3">CW78+CW79</f>
        <v>0</v>
      </c>
      <c r="CX70" s="91">
        <f t="shared" si="3"/>
        <v>0</v>
      </c>
      <c r="CY70" s="91">
        <f t="shared" si="3"/>
        <v>0</v>
      </c>
      <c r="CZ70" s="91">
        <f t="shared" si="3"/>
        <v>0</v>
      </c>
      <c r="DA70" s="91">
        <f t="shared" si="3"/>
        <v>0</v>
      </c>
      <c r="DB70" s="91">
        <f t="shared" si="3"/>
        <v>0</v>
      </c>
      <c r="DC70" s="91">
        <f t="shared" si="3"/>
        <v>0</v>
      </c>
      <c r="DD70" s="91">
        <f t="shared" si="3"/>
        <v>0</v>
      </c>
      <c r="DE70" s="91">
        <f t="shared" si="3"/>
        <v>0</v>
      </c>
      <c r="DF70" s="91">
        <f t="shared" si="3"/>
        <v>0</v>
      </c>
      <c r="DG70" s="91">
        <f t="shared" si="3"/>
        <v>0</v>
      </c>
      <c r="DH70" s="91">
        <f t="shared" si="3"/>
        <v>0</v>
      </c>
      <c r="DI70" s="91">
        <f t="shared" si="3"/>
        <v>0</v>
      </c>
      <c r="DJ70" s="91">
        <f t="shared" si="3"/>
        <v>0</v>
      </c>
      <c r="DK70" s="91">
        <f t="shared" si="3"/>
        <v>0</v>
      </c>
      <c r="DL70" s="91">
        <f t="shared" si="3"/>
        <v>0</v>
      </c>
      <c r="DM70" s="91">
        <f t="shared" si="3"/>
        <v>0</v>
      </c>
      <c r="DN70" s="91">
        <f t="shared" si="3"/>
        <v>0</v>
      </c>
      <c r="DO70" s="91">
        <f t="shared" si="3"/>
        <v>0</v>
      </c>
      <c r="DP70" s="91">
        <f t="shared" si="3"/>
        <v>0</v>
      </c>
      <c r="DQ70" s="91">
        <f t="shared" si="3"/>
        <v>0</v>
      </c>
      <c r="DR70" s="91">
        <f t="shared" si="3"/>
        <v>0</v>
      </c>
      <c r="DS70" s="91">
        <f t="shared" si="3"/>
        <v>0</v>
      </c>
      <c r="DT70" s="91">
        <f t="shared" si="3"/>
        <v>0</v>
      </c>
      <c r="DU70" s="91">
        <f t="shared" si="3"/>
        <v>0</v>
      </c>
      <c r="DV70" s="91">
        <f t="shared" si="3"/>
        <v>0</v>
      </c>
      <c r="DW70" s="91">
        <f t="shared" si="3"/>
        <v>0</v>
      </c>
      <c r="DX70" s="91">
        <f t="shared" si="3"/>
        <v>0</v>
      </c>
      <c r="DY70" s="91">
        <f t="shared" si="3"/>
        <v>0</v>
      </c>
      <c r="DZ70" s="91">
        <f t="shared" si="3"/>
        <v>0</v>
      </c>
      <c r="EA70" s="111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3"/>
    </row>
    <row r="71" spans="1:164" s="34" customFormat="1" ht="30" customHeight="1" x14ac:dyDescent="0.2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120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2"/>
      <c r="AS71" s="163" t="s">
        <v>87</v>
      </c>
      <c r="AT71" s="164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4"/>
      <c r="BJ71" s="164"/>
      <c r="BK71" s="164"/>
      <c r="BL71" s="164"/>
      <c r="BM71" s="164"/>
      <c r="BN71" s="164"/>
      <c r="BO71" s="164"/>
      <c r="BP71" s="165"/>
      <c r="BQ71" s="88">
        <v>1.24</v>
      </c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90"/>
      <c r="CT71" s="36"/>
      <c r="CU71" s="36"/>
      <c r="CV71" s="91">
        <f t="shared" si="1"/>
        <v>1.24</v>
      </c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111"/>
      <c r="EB71" s="112"/>
      <c r="EC71" s="112"/>
      <c r="ED71" s="112"/>
      <c r="EE71" s="112"/>
      <c r="EF71" s="112"/>
      <c r="EG71" s="112"/>
      <c r="EH71" s="112"/>
      <c r="EI71" s="112"/>
      <c r="EJ71" s="112"/>
      <c r="EK71" s="112"/>
      <c r="EL71" s="112"/>
      <c r="EM71" s="112"/>
      <c r="EN71" s="112"/>
      <c r="EO71" s="112"/>
      <c r="EP71" s="112"/>
      <c r="EQ71" s="112"/>
      <c r="ER71" s="112"/>
      <c r="ES71" s="112"/>
      <c r="ET71" s="112"/>
      <c r="EU71" s="112"/>
      <c r="EV71" s="112"/>
      <c r="EW71" s="112"/>
      <c r="EX71" s="112"/>
      <c r="EY71" s="112"/>
      <c r="EZ71" s="112"/>
      <c r="FA71" s="112"/>
      <c r="FB71" s="112"/>
      <c r="FC71" s="112"/>
      <c r="FD71" s="112"/>
      <c r="FE71" s="113"/>
    </row>
    <row r="72" spans="1:164" s="34" customFormat="1" ht="30" customHeight="1" x14ac:dyDescent="0.2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120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2"/>
      <c r="AS72" s="163" t="s">
        <v>88</v>
      </c>
      <c r="AT72" s="164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4"/>
      <c r="BJ72" s="164"/>
      <c r="BK72" s="164"/>
      <c r="BL72" s="164"/>
      <c r="BM72" s="164"/>
      <c r="BN72" s="164"/>
      <c r="BO72" s="164"/>
      <c r="BP72" s="165"/>
      <c r="BQ72" s="88">
        <v>2.2959999999999998</v>
      </c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90"/>
      <c r="CT72" s="36">
        <v>7.843</v>
      </c>
      <c r="CU72" s="36">
        <v>7.843</v>
      </c>
      <c r="CV72" s="91">
        <f t="shared" si="1"/>
        <v>2.2959999999999998</v>
      </c>
      <c r="CW72" s="91">
        <f t="shared" ref="CW72:DZ73" si="4">0.561+7.282</f>
        <v>7.843</v>
      </c>
      <c r="CX72" s="91">
        <f t="shared" si="4"/>
        <v>7.843</v>
      </c>
      <c r="CY72" s="91">
        <f t="shared" si="4"/>
        <v>7.843</v>
      </c>
      <c r="CZ72" s="91">
        <f t="shared" si="4"/>
        <v>7.843</v>
      </c>
      <c r="DA72" s="91">
        <f t="shared" si="4"/>
        <v>7.843</v>
      </c>
      <c r="DB72" s="91">
        <f t="shared" si="4"/>
        <v>7.843</v>
      </c>
      <c r="DC72" s="91">
        <f t="shared" si="4"/>
        <v>7.843</v>
      </c>
      <c r="DD72" s="91">
        <f t="shared" si="4"/>
        <v>7.843</v>
      </c>
      <c r="DE72" s="91">
        <f t="shared" si="4"/>
        <v>7.843</v>
      </c>
      <c r="DF72" s="91">
        <f t="shared" si="4"/>
        <v>7.843</v>
      </c>
      <c r="DG72" s="91">
        <f t="shared" si="4"/>
        <v>7.843</v>
      </c>
      <c r="DH72" s="91">
        <f t="shared" si="4"/>
        <v>7.843</v>
      </c>
      <c r="DI72" s="91">
        <f t="shared" si="4"/>
        <v>7.843</v>
      </c>
      <c r="DJ72" s="91">
        <f t="shared" si="4"/>
        <v>7.843</v>
      </c>
      <c r="DK72" s="91">
        <f t="shared" si="4"/>
        <v>7.843</v>
      </c>
      <c r="DL72" s="91">
        <f t="shared" si="4"/>
        <v>7.843</v>
      </c>
      <c r="DM72" s="91">
        <f t="shared" si="4"/>
        <v>7.843</v>
      </c>
      <c r="DN72" s="91">
        <f t="shared" si="4"/>
        <v>7.843</v>
      </c>
      <c r="DO72" s="91">
        <f t="shared" si="4"/>
        <v>7.843</v>
      </c>
      <c r="DP72" s="91">
        <f t="shared" si="4"/>
        <v>7.843</v>
      </c>
      <c r="DQ72" s="91">
        <f t="shared" si="4"/>
        <v>7.843</v>
      </c>
      <c r="DR72" s="91">
        <f t="shared" si="4"/>
        <v>7.843</v>
      </c>
      <c r="DS72" s="91">
        <f t="shared" si="4"/>
        <v>7.843</v>
      </c>
      <c r="DT72" s="91">
        <f t="shared" si="4"/>
        <v>7.843</v>
      </c>
      <c r="DU72" s="91">
        <f t="shared" si="4"/>
        <v>7.843</v>
      </c>
      <c r="DV72" s="91">
        <f t="shared" si="4"/>
        <v>7.843</v>
      </c>
      <c r="DW72" s="91">
        <f t="shared" si="4"/>
        <v>7.843</v>
      </c>
      <c r="DX72" s="91">
        <f t="shared" si="4"/>
        <v>7.843</v>
      </c>
      <c r="DY72" s="91">
        <f t="shared" si="4"/>
        <v>7.843</v>
      </c>
      <c r="DZ72" s="91">
        <f t="shared" si="4"/>
        <v>7.843</v>
      </c>
      <c r="EA72" s="111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3"/>
    </row>
    <row r="73" spans="1:164" s="34" customFormat="1" ht="30" customHeight="1" x14ac:dyDescent="0.2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120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1"/>
      <c r="AO73" s="121"/>
      <c r="AP73" s="121"/>
      <c r="AQ73" s="121"/>
      <c r="AR73" s="122"/>
      <c r="AS73" s="163" t="s">
        <v>89</v>
      </c>
      <c r="AT73" s="164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4"/>
      <c r="BJ73" s="164"/>
      <c r="BK73" s="164"/>
      <c r="BL73" s="164"/>
      <c r="BM73" s="164"/>
      <c r="BN73" s="164"/>
      <c r="BO73" s="164"/>
      <c r="BP73" s="165"/>
      <c r="BQ73" s="88">
        <v>0.01</v>
      </c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90"/>
      <c r="CT73" s="36">
        <v>7.843</v>
      </c>
      <c r="CU73" s="36">
        <v>7.843</v>
      </c>
      <c r="CV73" s="91">
        <f t="shared" si="1"/>
        <v>0.01</v>
      </c>
      <c r="CW73" s="91">
        <f t="shared" si="4"/>
        <v>7.843</v>
      </c>
      <c r="CX73" s="91">
        <f t="shared" si="4"/>
        <v>7.843</v>
      </c>
      <c r="CY73" s="91">
        <f t="shared" si="4"/>
        <v>7.843</v>
      </c>
      <c r="CZ73" s="91">
        <f t="shared" si="4"/>
        <v>7.843</v>
      </c>
      <c r="DA73" s="91">
        <f t="shared" si="4"/>
        <v>7.843</v>
      </c>
      <c r="DB73" s="91">
        <f t="shared" si="4"/>
        <v>7.843</v>
      </c>
      <c r="DC73" s="91">
        <f t="shared" si="4"/>
        <v>7.843</v>
      </c>
      <c r="DD73" s="91">
        <f t="shared" si="4"/>
        <v>7.843</v>
      </c>
      <c r="DE73" s="91">
        <f t="shared" si="4"/>
        <v>7.843</v>
      </c>
      <c r="DF73" s="91">
        <f t="shared" si="4"/>
        <v>7.843</v>
      </c>
      <c r="DG73" s="91">
        <f t="shared" si="4"/>
        <v>7.843</v>
      </c>
      <c r="DH73" s="91">
        <f t="shared" si="4"/>
        <v>7.843</v>
      </c>
      <c r="DI73" s="91">
        <f t="shared" si="4"/>
        <v>7.843</v>
      </c>
      <c r="DJ73" s="91">
        <f t="shared" si="4"/>
        <v>7.843</v>
      </c>
      <c r="DK73" s="91">
        <f t="shared" si="4"/>
        <v>7.843</v>
      </c>
      <c r="DL73" s="91">
        <f t="shared" si="4"/>
        <v>7.843</v>
      </c>
      <c r="DM73" s="91">
        <f t="shared" si="4"/>
        <v>7.843</v>
      </c>
      <c r="DN73" s="91">
        <f t="shared" si="4"/>
        <v>7.843</v>
      </c>
      <c r="DO73" s="91">
        <f t="shared" si="4"/>
        <v>7.843</v>
      </c>
      <c r="DP73" s="91">
        <f t="shared" si="4"/>
        <v>7.843</v>
      </c>
      <c r="DQ73" s="91">
        <f t="shared" si="4"/>
        <v>7.843</v>
      </c>
      <c r="DR73" s="91">
        <f t="shared" si="4"/>
        <v>7.843</v>
      </c>
      <c r="DS73" s="91">
        <f t="shared" si="4"/>
        <v>7.843</v>
      </c>
      <c r="DT73" s="91">
        <f t="shared" si="4"/>
        <v>7.843</v>
      </c>
      <c r="DU73" s="91">
        <f t="shared" si="4"/>
        <v>7.843</v>
      </c>
      <c r="DV73" s="91">
        <f t="shared" si="4"/>
        <v>7.843</v>
      </c>
      <c r="DW73" s="91">
        <f t="shared" si="4"/>
        <v>7.843</v>
      </c>
      <c r="DX73" s="91">
        <f t="shared" si="4"/>
        <v>7.843</v>
      </c>
      <c r="DY73" s="91">
        <f t="shared" si="4"/>
        <v>7.843</v>
      </c>
      <c r="DZ73" s="91">
        <f t="shared" si="4"/>
        <v>7.843</v>
      </c>
      <c r="EA73" s="111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3"/>
    </row>
    <row r="74" spans="1:164" s="34" customFormat="1" ht="30" customHeight="1" x14ac:dyDescent="0.2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123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  <c r="AS74" s="163" t="s">
        <v>80</v>
      </c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4"/>
      <c r="BJ74" s="164"/>
      <c r="BK74" s="164"/>
      <c r="BL74" s="164"/>
      <c r="BM74" s="164"/>
      <c r="BN74" s="164"/>
      <c r="BO74" s="164"/>
      <c r="BP74" s="165"/>
      <c r="BQ74" s="88">
        <v>0.17799000000000001</v>
      </c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90"/>
      <c r="CT74" s="36">
        <v>0</v>
      </c>
      <c r="CU74" s="36">
        <v>0</v>
      </c>
      <c r="CV74" s="91">
        <f t="shared" si="1"/>
        <v>0.17799000000000001</v>
      </c>
      <c r="CW74" s="91">
        <f>[1]СН!CQ67</f>
        <v>0</v>
      </c>
      <c r="CX74" s="91">
        <f>[1]СН!CR67</f>
        <v>0</v>
      </c>
      <c r="CY74" s="91">
        <f>[1]СН!CS67</f>
        <v>0</v>
      </c>
      <c r="CZ74" s="91">
        <f>[1]СН!CT67</f>
        <v>0</v>
      </c>
      <c r="DA74" s="91">
        <f>[1]СН!CU67</f>
        <v>0</v>
      </c>
      <c r="DB74" s="91">
        <f>[1]СН!CV67</f>
        <v>0</v>
      </c>
      <c r="DC74" s="91">
        <f>[1]СН!CW67</f>
        <v>0</v>
      </c>
      <c r="DD74" s="91">
        <f>[1]СН!CX67</f>
        <v>0</v>
      </c>
      <c r="DE74" s="91">
        <f>[1]СН!CY67</f>
        <v>0</v>
      </c>
      <c r="DF74" s="91">
        <f>[1]СН!CZ67</f>
        <v>0</v>
      </c>
      <c r="DG74" s="91">
        <f>[1]СН!DA67</f>
        <v>0</v>
      </c>
      <c r="DH74" s="91">
        <f>[1]СН!DB67</f>
        <v>0</v>
      </c>
      <c r="DI74" s="91">
        <f>[1]СН!DC67</f>
        <v>0</v>
      </c>
      <c r="DJ74" s="91">
        <f>[1]СН!DD67</f>
        <v>0</v>
      </c>
      <c r="DK74" s="91">
        <f>[1]СН!DE67</f>
        <v>0</v>
      </c>
      <c r="DL74" s="91">
        <f>[1]СН!DF67</f>
        <v>0</v>
      </c>
      <c r="DM74" s="91">
        <f>[1]СН!DG67</f>
        <v>0</v>
      </c>
      <c r="DN74" s="91">
        <f>[1]СН!DH67</f>
        <v>0</v>
      </c>
      <c r="DO74" s="91">
        <f>[1]СН!DI67</f>
        <v>0</v>
      </c>
      <c r="DP74" s="91">
        <f>[1]СН!DJ67</f>
        <v>0</v>
      </c>
      <c r="DQ74" s="91">
        <f>[1]СН!DK67</f>
        <v>0</v>
      </c>
      <c r="DR74" s="91">
        <f>[1]СН!DL67</f>
        <v>0</v>
      </c>
      <c r="DS74" s="91">
        <f>[1]СН!DM67</f>
        <v>0</v>
      </c>
      <c r="DT74" s="91">
        <f>[1]СН!DN67</f>
        <v>0</v>
      </c>
      <c r="DU74" s="91">
        <f>[1]СН!DO67</f>
        <v>0</v>
      </c>
      <c r="DV74" s="91">
        <f>[1]СН!DP67</f>
        <v>0</v>
      </c>
      <c r="DW74" s="91">
        <f>[1]СН!DQ67</f>
        <v>0</v>
      </c>
      <c r="DX74" s="91">
        <f>[1]СН!DR67</f>
        <v>0</v>
      </c>
      <c r="DY74" s="91">
        <f>[1]СН!DS67</f>
        <v>0</v>
      </c>
      <c r="DZ74" s="91">
        <f>[1]СН!DT67</f>
        <v>0</v>
      </c>
      <c r="EA74" s="111"/>
      <c r="EB74" s="112"/>
      <c r="EC74" s="112"/>
      <c r="ED74" s="112"/>
      <c r="EE74" s="112"/>
      <c r="EF74" s="112"/>
      <c r="EG74" s="112"/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3"/>
    </row>
    <row r="75" spans="1:164" s="34" customFormat="1" ht="30" customHeight="1" x14ac:dyDescent="0.2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117" t="s">
        <v>81</v>
      </c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9"/>
      <c r="AS75" s="163" t="s">
        <v>85</v>
      </c>
      <c r="AT75" s="164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4"/>
      <c r="BJ75" s="164"/>
      <c r="BK75" s="164"/>
      <c r="BL75" s="164"/>
      <c r="BM75" s="164"/>
      <c r="BN75" s="164"/>
      <c r="BO75" s="164"/>
      <c r="BP75" s="165"/>
      <c r="BQ75" s="88">
        <v>88.231281999999993</v>
      </c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90"/>
      <c r="CT75" s="36" t="e">
        <v>#REF!</v>
      </c>
      <c r="CU75" s="36" t="e">
        <v>#REF!</v>
      </c>
      <c r="CV75" s="91">
        <f t="shared" si="1"/>
        <v>88.231281999999993</v>
      </c>
      <c r="CW75" s="91" t="e">
        <f>#REF!</f>
        <v>#REF!</v>
      </c>
      <c r="CX75" s="91" t="e">
        <f>#REF!</f>
        <v>#REF!</v>
      </c>
      <c r="CY75" s="91" t="e">
        <f>#REF!</f>
        <v>#REF!</v>
      </c>
      <c r="CZ75" s="91" t="e">
        <f>#REF!</f>
        <v>#REF!</v>
      </c>
      <c r="DA75" s="91" t="e">
        <f>#REF!</f>
        <v>#REF!</v>
      </c>
      <c r="DB75" s="91" t="e">
        <f>#REF!</f>
        <v>#REF!</v>
      </c>
      <c r="DC75" s="91" t="e">
        <f>#REF!</f>
        <v>#REF!</v>
      </c>
      <c r="DD75" s="91" t="e">
        <f>#REF!</f>
        <v>#REF!</v>
      </c>
      <c r="DE75" s="91" t="e">
        <f>#REF!</f>
        <v>#REF!</v>
      </c>
      <c r="DF75" s="91" t="e">
        <f>#REF!</f>
        <v>#REF!</v>
      </c>
      <c r="DG75" s="91" t="e">
        <f>#REF!</f>
        <v>#REF!</v>
      </c>
      <c r="DH75" s="91" t="e">
        <f>#REF!</f>
        <v>#REF!</v>
      </c>
      <c r="DI75" s="91" t="e">
        <f>#REF!</f>
        <v>#REF!</v>
      </c>
      <c r="DJ75" s="91" t="e">
        <f>#REF!</f>
        <v>#REF!</v>
      </c>
      <c r="DK75" s="91" t="e">
        <f>#REF!</f>
        <v>#REF!</v>
      </c>
      <c r="DL75" s="91" t="e">
        <f>#REF!</f>
        <v>#REF!</v>
      </c>
      <c r="DM75" s="91" t="e">
        <f>#REF!</f>
        <v>#REF!</v>
      </c>
      <c r="DN75" s="91" t="e">
        <f>#REF!</f>
        <v>#REF!</v>
      </c>
      <c r="DO75" s="91" t="e">
        <f>#REF!</f>
        <v>#REF!</v>
      </c>
      <c r="DP75" s="91" t="e">
        <f>#REF!</f>
        <v>#REF!</v>
      </c>
      <c r="DQ75" s="91" t="e">
        <f>#REF!</f>
        <v>#REF!</v>
      </c>
      <c r="DR75" s="91" t="e">
        <f>#REF!</f>
        <v>#REF!</v>
      </c>
      <c r="DS75" s="91" t="e">
        <f>#REF!</f>
        <v>#REF!</v>
      </c>
      <c r="DT75" s="91" t="e">
        <f>#REF!</f>
        <v>#REF!</v>
      </c>
      <c r="DU75" s="91" t="e">
        <f>#REF!</f>
        <v>#REF!</v>
      </c>
      <c r="DV75" s="91" t="e">
        <f>#REF!</f>
        <v>#REF!</v>
      </c>
      <c r="DW75" s="91" t="e">
        <f>#REF!</f>
        <v>#REF!</v>
      </c>
      <c r="DX75" s="91" t="e">
        <f>#REF!</f>
        <v>#REF!</v>
      </c>
      <c r="DY75" s="91" t="e">
        <f>#REF!</f>
        <v>#REF!</v>
      </c>
      <c r="DZ75" s="91" t="e">
        <f>#REF!</f>
        <v>#REF!</v>
      </c>
      <c r="EA75" s="111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  <c r="EP75" s="112"/>
      <c r="EQ75" s="112"/>
      <c r="ER75" s="112"/>
      <c r="ES75" s="112"/>
      <c r="ET75" s="112"/>
      <c r="EU75" s="112"/>
      <c r="EV75" s="112"/>
      <c r="EW75" s="112"/>
      <c r="EX75" s="112"/>
      <c r="EY75" s="112"/>
      <c r="EZ75" s="112"/>
      <c r="FA75" s="112"/>
      <c r="FB75" s="112"/>
      <c r="FC75" s="112"/>
      <c r="FD75" s="112"/>
      <c r="FE75" s="113"/>
    </row>
    <row r="76" spans="1:164" s="34" customFormat="1" ht="30" customHeight="1" x14ac:dyDescent="0.2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123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5"/>
      <c r="AS76" s="163" t="s">
        <v>86</v>
      </c>
      <c r="AT76" s="164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4"/>
      <c r="BJ76" s="164"/>
      <c r="BK76" s="164"/>
      <c r="BL76" s="164"/>
      <c r="BM76" s="164"/>
      <c r="BN76" s="164"/>
      <c r="BO76" s="164"/>
      <c r="BP76" s="165"/>
      <c r="BQ76" s="88">
        <v>20.626200000000001</v>
      </c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90"/>
      <c r="CT76" s="36">
        <v>19.185758999910799</v>
      </c>
      <c r="CU76" s="36">
        <v>19.185758999910799</v>
      </c>
      <c r="CV76" s="91">
        <f t="shared" si="1"/>
        <v>20.626200000000001</v>
      </c>
      <c r="CW76" s="91">
        <v>19.185758999910799</v>
      </c>
      <c r="CX76" s="91">
        <v>19.185758999910799</v>
      </c>
      <c r="CY76" s="91">
        <v>19.185758999910799</v>
      </c>
      <c r="CZ76" s="91">
        <v>19.185758999910799</v>
      </c>
      <c r="DA76" s="91">
        <v>19.185758999910799</v>
      </c>
      <c r="DB76" s="91">
        <v>19.185758999910799</v>
      </c>
      <c r="DC76" s="91">
        <v>19.185758999910799</v>
      </c>
      <c r="DD76" s="91">
        <v>19.185758999910799</v>
      </c>
      <c r="DE76" s="91">
        <v>19.185758999910799</v>
      </c>
      <c r="DF76" s="91">
        <v>19.185758999910799</v>
      </c>
      <c r="DG76" s="91">
        <v>19.185758999910799</v>
      </c>
      <c r="DH76" s="91">
        <v>19.185758999910799</v>
      </c>
      <c r="DI76" s="91">
        <v>19.185758999910799</v>
      </c>
      <c r="DJ76" s="91">
        <v>19.185758999910799</v>
      </c>
      <c r="DK76" s="91">
        <v>19.185758999910799</v>
      </c>
      <c r="DL76" s="91">
        <v>19.185758999910799</v>
      </c>
      <c r="DM76" s="91">
        <v>19.185758999910799</v>
      </c>
      <c r="DN76" s="91">
        <v>19.185758999910799</v>
      </c>
      <c r="DO76" s="91">
        <v>19.185758999910799</v>
      </c>
      <c r="DP76" s="91">
        <v>19.185758999910799</v>
      </c>
      <c r="DQ76" s="91">
        <v>19.185758999910799</v>
      </c>
      <c r="DR76" s="91">
        <v>19.185758999910799</v>
      </c>
      <c r="DS76" s="91">
        <v>19.185758999910799</v>
      </c>
      <c r="DT76" s="91">
        <v>19.185758999910799</v>
      </c>
      <c r="DU76" s="91">
        <v>19.185758999910799</v>
      </c>
      <c r="DV76" s="91">
        <v>19.185758999910799</v>
      </c>
      <c r="DW76" s="91">
        <v>19.185758999910799</v>
      </c>
      <c r="DX76" s="91">
        <v>19.185758999910799</v>
      </c>
      <c r="DY76" s="91">
        <v>19.185758999910799</v>
      </c>
      <c r="DZ76" s="91">
        <v>19.185758999910799</v>
      </c>
      <c r="EA76" s="114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  <c r="EQ76" s="115"/>
      <c r="ER76" s="115"/>
      <c r="ES76" s="115"/>
      <c r="ET76" s="115"/>
      <c r="EU76" s="115"/>
      <c r="EV76" s="115"/>
      <c r="EW76" s="115"/>
      <c r="EX76" s="115"/>
      <c r="EY76" s="115"/>
      <c r="EZ76" s="115"/>
      <c r="FA76" s="115"/>
      <c r="FB76" s="115"/>
      <c r="FC76" s="115"/>
      <c r="FD76" s="115"/>
      <c r="FE76" s="116"/>
    </row>
    <row r="77" spans="1:164" s="32" customFormat="1" x14ac:dyDescent="0.25">
      <c r="A77" s="41"/>
      <c r="B77" s="84" t="s">
        <v>90</v>
      </c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5"/>
      <c r="W77" s="42"/>
      <c r="X77" s="86" t="s">
        <v>91</v>
      </c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7"/>
      <c r="AS77" s="43"/>
      <c r="AT77" s="86" t="s">
        <v>91</v>
      </c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7"/>
      <c r="BQ77" s="88">
        <f>BQ59+BQ60+BQ61+BQ62+BQ63+BQ64+BQ65+BQ66+BQ67+BQ68+BQ69+BQ70+BQ71+BQ72+BQ74+BQ75+BQ76+BQ73</f>
        <v>236.539006</v>
      </c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90"/>
      <c r="CT77" s="36"/>
      <c r="CU77" s="36"/>
      <c r="CV77" s="91">
        <f>CV59+CV60+CV61+CV62+CV63+CV64+CV65+CV66+CV67+CV68+CV69+CV70+CV71+CV72+CV74+CV75+CV76+CV73</f>
        <v>236.539006</v>
      </c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78" t="s">
        <v>91</v>
      </c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6" t="s">
        <v>92</v>
      </c>
    </row>
    <row r="80" spans="1:164" s="7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8"/>
    </row>
    <row r="81" spans="1:164" s="20" customFormat="1" ht="97.5" customHeight="1" x14ac:dyDescent="0.25">
      <c r="A81" s="134" t="s">
        <v>93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135"/>
      <c r="BD81" s="135"/>
      <c r="BE81" s="135"/>
      <c r="BF81" s="135"/>
      <c r="BG81" s="135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  <c r="BW81" s="135"/>
      <c r="BX81" s="135"/>
      <c r="BY81" s="135"/>
      <c r="BZ81" s="135"/>
      <c r="CA81" s="135"/>
      <c r="CB81" s="135"/>
      <c r="CC81" s="135"/>
      <c r="CD81" s="135"/>
      <c r="CE81" s="135"/>
      <c r="CF81" s="135"/>
      <c r="CG81" s="135"/>
      <c r="CH81" s="135"/>
      <c r="CI81" s="135"/>
      <c r="CJ81" s="135"/>
      <c r="CK81" s="135"/>
      <c r="CL81" s="135"/>
      <c r="CM81" s="135"/>
      <c r="CN81" s="135"/>
      <c r="CO81" s="135"/>
      <c r="CP81" s="135"/>
      <c r="CQ81" s="135"/>
      <c r="CR81" s="135"/>
      <c r="CS81" s="135"/>
      <c r="CT81" s="135"/>
      <c r="CU81" s="135"/>
      <c r="CV81" s="135"/>
      <c r="CW81" s="135"/>
      <c r="CX81" s="135"/>
      <c r="CY81" s="135"/>
      <c r="CZ81" s="135"/>
      <c r="DA81" s="135"/>
      <c r="DB81" s="135"/>
      <c r="DC81" s="135"/>
      <c r="DD81" s="135"/>
      <c r="DE81" s="135"/>
      <c r="DF81" s="135"/>
      <c r="DG81" s="135"/>
      <c r="DH81" s="135"/>
      <c r="DI81" s="135"/>
      <c r="DJ81" s="135"/>
      <c r="DK81" s="135"/>
      <c r="DL81" s="135"/>
      <c r="DM81" s="135"/>
      <c r="DN81" s="135"/>
      <c r="DO81" s="135"/>
      <c r="DP81" s="135"/>
      <c r="DQ81" s="135"/>
      <c r="DR81" s="135"/>
      <c r="DS81" s="135"/>
      <c r="DT81" s="135"/>
      <c r="DU81" s="135"/>
      <c r="DV81" s="135"/>
      <c r="DW81" s="135"/>
      <c r="DX81" s="135"/>
      <c r="DY81" s="135"/>
      <c r="DZ81" s="135"/>
      <c r="EA81" s="135"/>
      <c r="EB81" s="135"/>
      <c r="EC81" s="135"/>
      <c r="ED81" s="135"/>
      <c r="EE81" s="135"/>
      <c r="EF81" s="135"/>
      <c r="EG81" s="135"/>
      <c r="EH81" s="135"/>
      <c r="EI81" s="135"/>
      <c r="EJ81" s="135"/>
      <c r="EK81" s="135"/>
      <c r="EL81" s="135"/>
      <c r="EM81" s="135"/>
      <c r="EN81" s="135"/>
      <c r="EO81" s="135"/>
      <c r="EP81" s="135"/>
      <c r="EQ81" s="135"/>
      <c r="ER81" s="135"/>
      <c r="ES81" s="135"/>
      <c r="ET81" s="135"/>
      <c r="EU81" s="135"/>
      <c r="EV81" s="135"/>
      <c r="EW81" s="135"/>
      <c r="EX81" s="135"/>
      <c r="EY81" s="135"/>
      <c r="EZ81" s="135"/>
      <c r="FA81" s="135"/>
      <c r="FB81" s="135"/>
      <c r="FC81" s="135"/>
      <c r="FD81" s="135"/>
      <c r="FE81" s="135"/>
      <c r="FF81" s="135"/>
      <c r="FG81" s="135"/>
      <c r="FH81" s="135"/>
    </row>
    <row r="82" spans="1:164" s="20" customFormat="1" ht="15.75" x14ac:dyDescent="0.25">
      <c r="DC82" s="31"/>
    </row>
    <row r="83" spans="1:164" s="44" customFormat="1" ht="141" customHeight="1" x14ac:dyDescent="0.25">
      <c r="A83" s="162" t="s">
        <v>94</v>
      </c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 t="s">
        <v>95</v>
      </c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2"/>
      <c r="AJ83" s="162"/>
      <c r="AK83" s="162"/>
      <c r="AL83" s="162" t="s">
        <v>96</v>
      </c>
      <c r="AM83" s="162"/>
      <c r="AN83" s="162"/>
      <c r="AO83" s="162"/>
      <c r="AP83" s="162"/>
      <c r="AQ83" s="162"/>
      <c r="AR83" s="162"/>
      <c r="AS83" s="162"/>
      <c r="AT83" s="162"/>
      <c r="AU83" s="162"/>
      <c r="AV83" s="162"/>
      <c r="AW83" s="162"/>
      <c r="AX83" s="162"/>
      <c r="AY83" s="162"/>
      <c r="AZ83" s="162"/>
      <c r="BA83" s="162"/>
      <c r="BB83" s="162"/>
      <c r="BC83" s="162" t="s">
        <v>97</v>
      </c>
      <c r="BD83" s="162"/>
      <c r="BE83" s="162"/>
      <c r="BF83" s="162"/>
      <c r="BG83" s="162"/>
      <c r="BH83" s="162"/>
      <c r="BI83" s="162"/>
      <c r="BJ83" s="162"/>
      <c r="BK83" s="162"/>
      <c r="BL83" s="162"/>
      <c r="BM83" s="162"/>
      <c r="BN83" s="162"/>
      <c r="BO83" s="162"/>
      <c r="BP83" s="162"/>
      <c r="BQ83" s="162"/>
      <c r="BR83" s="162"/>
      <c r="BS83" s="162"/>
      <c r="BT83" s="162" t="s">
        <v>98</v>
      </c>
      <c r="BU83" s="162"/>
      <c r="BV83" s="162"/>
      <c r="BW83" s="162"/>
      <c r="BX83" s="162"/>
      <c r="BY83" s="162"/>
      <c r="BZ83" s="162"/>
      <c r="CA83" s="162"/>
      <c r="CB83" s="162"/>
      <c r="CC83" s="162"/>
      <c r="CD83" s="162"/>
      <c r="CE83" s="162"/>
      <c r="CF83" s="162"/>
      <c r="CG83" s="162"/>
      <c r="CH83" s="162"/>
      <c r="CI83" s="162"/>
      <c r="CJ83" s="162"/>
      <c r="CK83" s="162" t="s">
        <v>99</v>
      </c>
      <c r="CL83" s="162"/>
      <c r="CM83" s="162"/>
      <c r="CN83" s="162"/>
      <c r="CO83" s="162"/>
      <c r="CP83" s="162"/>
      <c r="CQ83" s="162"/>
      <c r="CR83" s="162"/>
      <c r="CS83" s="162"/>
      <c r="CT83" s="162"/>
      <c r="CU83" s="162"/>
      <c r="CV83" s="162"/>
      <c r="CW83" s="162"/>
      <c r="CX83" s="162"/>
      <c r="CY83" s="162"/>
      <c r="CZ83" s="162" t="s">
        <v>100</v>
      </c>
      <c r="DA83" s="162"/>
      <c r="DB83" s="162"/>
      <c r="DC83" s="162"/>
      <c r="DD83" s="162"/>
      <c r="DE83" s="162"/>
      <c r="DF83" s="162"/>
      <c r="DG83" s="162"/>
      <c r="DH83" s="162"/>
      <c r="DI83" s="162"/>
      <c r="DJ83" s="162"/>
      <c r="DK83" s="162"/>
      <c r="DL83" s="162"/>
      <c r="DM83" s="162"/>
      <c r="DN83" s="162"/>
      <c r="DO83" s="162"/>
      <c r="DP83" s="162"/>
      <c r="DQ83" s="162"/>
      <c r="DR83" s="162"/>
      <c r="DS83" s="162"/>
      <c r="DT83" s="162"/>
      <c r="DU83" s="162"/>
      <c r="DV83" s="162"/>
      <c r="DW83" s="162"/>
      <c r="DX83" s="162"/>
      <c r="DY83" s="162" t="s">
        <v>101</v>
      </c>
      <c r="DZ83" s="162"/>
      <c r="EA83" s="162"/>
      <c r="EB83" s="162"/>
      <c r="EC83" s="162"/>
      <c r="ED83" s="162"/>
      <c r="EE83" s="162"/>
      <c r="EF83" s="162"/>
      <c r="EG83" s="162"/>
      <c r="EH83" s="162"/>
      <c r="EI83" s="162"/>
      <c r="EJ83" s="162"/>
      <c r="EK83" s="162"/>
      <c r="EL83" s="162"/>
      <c r="EM83" s="162"/>
      <c r="EN83" s="162"/>
      <c r="EO83" s="162"/>
      <c r="EP83" s="162"/>
      <c r="EQ83" s="162"/>
      <c r="ER83" s="162"/>
      <c r="ES83" s="162"/>
      <c r="ET83" s="162"/>
      <c r="EU83" s="162"/>
      <c r="EV83" s="162"/>
      <c r="EW83" s="162"/>
      <c r="EX83" s="162"/>
      <c r="EY83" s="162"/>
      <c r="EZ83" s="162"/>
      <c r="FA83" s="162"/>
      <c r="FB83" s="162"/>
      <c r="FC83" s="162"/>
      <c r="FD83" s="162"/>
      <c r="FE83" s="162"/>
      <c r="FF83" s="162"/>
      <c r="FG83" s="162"/>
      <c r="FH83" s="162"/>
    </row>
    <row r="84" spans="1:164" s="44" customFormat="1" ht="12" customHeight="1" x14ac:dyDescent="0.25">
      <c r="A84" s="158"/>
      <c r="B84" s="158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  <c r="BO84" s="142"/>
      <c r="BP84" s="142"/>
      <c r="BQ84" s="142"/>
      <c r="BR84" s="142"/>
      <c r="BS84" s="142"/>
      <c r="BT84" s="142"/>
      <c r="BU84" s="142"/>
      <c r="BV84" s="142"/>
      <c r="BW84" s="142"/>
      <c r="BX84" s="142"/>
      <c r="BY84" s="142"/>
      <c r="BZ84" s="142"/>
      <c r="CA84" s="142"/>
      <c r="CB84" s="142"/>
      <c r="CC84" s="142"/>
      <c r="CD84" s="142"/>
      <c r="CE84" s="142"/>
      <c r="CF84" s="142"/>
      <c r="CG84" s="142"/>
      <c r="CH84" s="142"/>
      <c r="CI84" s="142"/>
      <c r="CJ84" s="142"/>
      <c r="CK84" s="142"/>
      <c r="CL84" s="142"/>
      <c r="CM84" s="142"/>
      <c r="CN84" s="142"/>
      <c r="CO84" s="142"/>
      <c r="CP84" s="142"/>
      <c r="CQ84" s="142"/>
      <c r="CR84" s="142"/>
      <c r="CS84" s="142"/>
      <c r="CT84" s="142"/>
      <c r="CU84" s="142"/>
      <c r="CV84" s="142"/>
      <c r="CW84" s="142"/>
      <c r="CX84" s="142"/>
      <c r="CY84" s="142"/>
      <c r="CZ84" s="153"/>
      <c r="DA84" s="153"/>
      <c r="DB84" s="153"/>
      <c r="DC84" s="153"/>
      <c r="DD84" s="153"/>
      <c r="DE84" s="153"/>
      <c r="DF84" s="153"/>
      <c r="DG84" s="153"/>
      <c r="DH84" s="153"/>
      <c r="DI84" s="153"/>
      <c r="DJ84" s="153"/>
      <c r="DK84" s="153"/>
      <c r="DL84" s="153"/>
      <c r="DM84" s="153"/>
      <c r="DN84" s="153"/>
      <c r="DO84" s="153"/>
      <c r="DP84" s="153"/>
      <c r="DQ84" s="153"/>
      <c r="DR84" s="153"/>
      <c r="DS84" s="153"/>
      <c r="DT84" s="153"/>
      <c r="DU84" s="153"/>
      <c r="DV84" s="153"/>
      <c r="DW84" s="153"/>
      <c r="DX84" s="153"/>
      <c r="DY84" s="154" t="s">
        <v>102</v>
      </c>
      <c r="DZ84" s="155"/>
      <c r="EA84" s="155"/>
      <c r="EB84" s="155"/>
      <c r="EC84" s="155"/>
      <c r="ED84" s="155"/>
      <c r="EE84" s="155"/>
      <c r="EF84" s="155"/>
      <c r="EG84" s="155"/>
      <c r="EH84" s="155"/>
      <c r="EI84" s="155"/>
      <c r="EJ84" s="156"/>
      <c r="EK84" s="154" t="s">
        <v>103</v>
      </c>
      <c r="EL84" s="155"/>
      <c r="EM84" s="155"/>
      <c r="EN84" s="155"/>
      <c r="EO84" s="155"/>
      <c r="EP84" s="155"/>
      <c r="EQ84" s="155"/>
      <c r="ER84" s="155"/>
      <c r="ES84" s="155"/>
      <c r="ET84" s="155"/>
      <c r="EU84" s="155"/>
      <c r="EV84" s="156"/>
      <c r="EW84" s="154" t="s">
        <v>104</v>
      </c>
      <c r="EX84" s="155"/>
      <c r="EY84" s="155"/>
      <c r="EZ84" s="155"/>
      <c r="FA84" s="155"/>
      <c r="FB84" s="155"/>
      <c r="FC84" s="155"/>
      <c r="FD84" s="155"/>
      <c r="FE84" s="155"/>
      <c r="FF84" s="155"/>
      <c r="FG84" s="155"/>
      <c r="FH84" s="156"/>
    </row>
    <row r="85" spans="1:164" s="45" customFormat="1" ht="12.75" x14ac:dyDescent="0.25">
      <c r="A85" s="157">
        <v>1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>
        <v>2</v>
      </c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>
        <v>3</v>
      </c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  <c r="BB85" s="157"/>
      <c r="BC85" s="157">
        <v>4</v>
      </c>
      <c r="BD85" s="157"/>
      <c r="BE85" s="157"/>
      <c r="BF85" s="157"/>
      <c r="BG85" s="157"/>
      <c r="BH85" s="157"/>
      <c r="BI85" s="157"/>
      <c r="BJ85" s="157"/>
      <c r="BK85" s="157"/>
      <c r="BL85" s="157"/>
      <c r="BM85" s="157"/>
      <c r="BN85" s="157"/>
      <c r="BO85" s="157"/>
      <c r="BP85" s="157"/>
      <c r="BQ85" s="157"/>
      <c r="BR85" s="157"/>
      <c r="BS85" s="157"/>
      <c r="BT85" s="157">
        <v>5</v>
      </c>
      <c r="BU85" s="157"/>
      <c r="BV85" s="157"/>
      <c r="BW85" s="157"/>
      <c r="BX85" s="157"/>
      <c r="BY85" s="157"/>
      <c r="BZ85" s="157"/>
      <c r="CA85" s="157"/>
      <c r="CB85" s="157"/>
      <c r="CC85" s="157"/>
      <c r="CD85" s="157"/>
      <c r="CE85" s="157"/>
      <c r="CF85" s="157"/>
      <c r="CG85" s="157"/>
      <c r="CH85" s="157"/>
      <c r="CI85" s="157"/>
      <c r="CJ85" s="157"/>
      <c r="CK85" s="157">
        <v>6</v>
      </c>
      <c r="CL85" s="157"/>
      <c r="CM85" s="157"/>
      <c r="CN85" s="157"/>
      <c r="CO85" s="157"/>
      <c r="CP85" s="157"/>
      <c r="CQ85" s="157"/>
      <c r="CR85" s="157"/>
      <c r="CS85" s="157"/>
      <c r="CT85" s="157"/>
      <c r="CU85" s="157"/>
      <c r="CV85" s="157"/>
      <c r="CW85" s="157"/>
      <c r="CX85" s="157"/>
      <c r="CY85" s="157"/>
      <c r="CZ85" s="157">
        <v>7</v>
      </c>
      <c r="DA85" s="157"/>
      <c r="DB85" s="157"/>
      <c r="DC85" s="157"/>
      <c r="DD85" s="157"/>
      <c r="DE85" s="157"/>
      <c r="DF85" s="157"/>
      <c r="DG85" s="157"/>
      <c r="DH85" s="157"/>
      <c r="DI85" s="157"/>
      <c r="DJ85" s="157"/>
      <c r="DK85" s="157"/>
      <c r="DL85" s="157"/>
      <c r="DM85" s="157"/>
      <c r="DN85" s="157"/>
      <c r="DO85" s="157"/>
      <c r="DP85" s="157"/>
      <c r="DQ85" s="157"/>
      <c r="DR85" s="157"/>
      <c r="DS85" s="157"/>
      <c r="DT85" s="157"/>
      <c r="DU85" s="157"/>
      <c r="DV85" s="157"/>
      <c r="DW85" s="157"/>
      <c r="DX85" s="157"/>
      <c r="DY85" s="159">
        <v>8</v>
      </c>
      <c r="DZ85" s="160"/>
      <c r="EA85" s="160"/>
      <c r="EB85" s="160"/>
      <c r="EC85" s="160"/>
      <c r="ED85" s="160"/>
      <c r="EE85" s="160"/>
      <c r="EF85" s="160"/>
      <c r="EG85" s="160"/>
      <c r="EH85" s="160"/>
      <c r="EI85" s="160"/>
      <c r="EJ85" s="161"/>
      <c r="EK85" s="159">
        <v>9</v>
      </c>
      <c r="EL85" s="160"/>
      <c r="EM85" s="160"/>
      <c r="EN85" s="160"/>
      <c r="EO85" s="160"/>
      <c r="EP85" s="160"/>
      <c r="EQ85" s="160"/>
      <c r="ER85" s="160"/>
      <c r="ES85" s="160"/>
      <c r="ET85" s="160"/>
      <c r="EU85" s="160"/>
      <c r="EV85" s="161"/>
      <c r="EW85" s="159">
        <v>10</v>
      </c>
      <c r="EX85" s="160"/>
      <c r="EY85" s="160"/>
      <c r="EZ85" s="160"/>
      <c r="FA85" s="160"/>
      <c r="FB85" s="160"/>
      <c r="FC85" s="160"/>
      <c r="FD85" s="160"/>
      <c r="FE85" s="160"/>
      <c r="FF85" s="160"/>
      <c r="FG85" s="160"/>
      <c r="FH85" s="161"/>
    </row>
    <row r="86" spans="1:164" s="44" customFormat="1" ht="27" customHeight="1" x14ac:dyDescent="0.2">
      <c r="A86" s="143" t="s">
        <v>105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5"/>
      <c r="R86" s="152" t="s">
        <v>23</v>
      </c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42">
        <v>80</v>
      </c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>
        <v>25</v>
      </c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  <c r="BZ86" s="142"/>
      <c r="CA86" s="142"/>
      <c r="CB86" s="142"/>
      <c r="CC86" s="142"/>
      <c r="CD86" s="142"/>
      <c r="CE86" s="142"/>
      <c r="CF86" s="142"/>
      <c r="CG86" s="142"/>
      <c r="CH86" s="142"/>
      <c r="CI86" s="142"/>
      <c r="CJ86" s="142"/>
      <c r="CK86" s="142">
        <f t="shared" ref="CK86:CK93" si="5">AL86-BC86</f>
        <v>55</v>
      </c>
      <c r="CL86" s="142"/>
      <c r="CM86" s="142"/>
      <c r="CN86" s="142"/>
      <c r="CO86" s="142"/>
      <c r="CP86" s="142"/>
      <c r="CQ86" s="142"/>
      <c r="CR86" s="142"/>
      <c r="CS86" s="142"/>
      <c r="CT86" s="142"/>
      <c r="CU86" s="142"/>
      <c r="CV86" s="142"/>
      <c r="CW86" s="142"/>
      <c r="CX86" s="142"/>
      <c r="CY86" s="142"/>
      <c r="CZ86" s="142"/>
      <c r="DA86" s="142"/>
      <c r="DB86" s="142"/>
      <c r="DC86" s="142"/>
      <c r="DD86" s="142"/>
      <c r="DE86" s="142"/>
      <c r="DF86" s="142"/>
      <c r="DG86" s="142"/>
      <c r="DH86" s="142"/>
      <c r="DI86" s="142"/>
      <c r="DJ86" s="142"/>
      <c r="DK86" s="142"/>
      <c r="DL86" s="142"/>
      <c r="DM86" s="142"/>
      <c r="DN86" s="142"/>
      <c r="DO86" s="142"/>
      <c r="DP86" s="142"/>
      <c r="DQ86" s="142"/>
      <c r="DR86" s="142"/>
      <c r="DS86" s="142"/>
      <c r="DT86" s="142"/>
      <c r="DU86" s="142"/>
      <c r="DV86" s="142"/>
      <c r="DW86" s="142"/>
      <c r="DX86" s="142"/>
      <c r="DY86" s="128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30"/>
      <c r="EK86" s="128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30"/>
      <c r="EW86" s="131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3"/>
    </row>
    <row r="87" spans="1:164" s="44" customFormat="1" ht="27" customHeight="1" x14ac:dyDescent="0.2">
      <c r="A87" s="149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1"/>
      <c r="R87" s="152" t="s">
        <v>106</v>
      </c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42">
        <v>9</v>
      </c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>
        <v>2.4</v>
      </c>
      <c r="BD87" s="142"/>
      <c r="BE87" s="142"/>
      <c r="BF87" s="142"/>
      <c r="BG87" s="142"/>
      <c r="BH87" s="142"/>
      <c r="BI87" s="142"/>
      <c r="BJ87" s="142"/>
      <c r="BK87" s="142"/>
      <c r="BL87" s="142"/>
      <c r="BM87" s="142"/>
      <c r="BN87" s="142"/>
      <c r="BO87" s="142"/>
      <c r="BP87" s="142"/>
      <c r="BQ87" s="142"/>
      <c r="BR87" s="142"/>
      <c r="BS87" s="142"/>
      <c r="BT87" s="142"/>
      <c r="BU87" s="142"/>
      <c r="BV87" s="142"/>
      <c r="BW87" s="142"/>
      <c r="BX87" s="142"/>
      <c r="BY87" s="142"/>
      <c r="BZ87" s="142"/>
      <c r="CA87" s="142"/>
      <c r="CB87" s="142"/>
      <c r="CC87" s="142"/>
      <c r="CD87" s="142"/>
      <c r="CE87" s="142"/>
      <c r="CF87" s="142"/>
      <c r="CG87" s="142"/>
      <c r="CH87" s="142"/>
      <c r="CI87" s="142"/>
      <c r="CJ87" s="142"/>
      <c r="CK87" s="142">
        <f t="shared" si="5"/>
        <v>6.6</v>
      </c>
      <c r="CL87" s="142"/>
      <c r="CM87" s="142"/>
      <c r="CN87" s="142"/>
      <c r="CO87" s="142"/>
      <c r="CP87" s="142"/>
      <c r="CQ87" s="142"/>
      <c r="CR87" s="142"/>
      <c r="CS87" s="142"/>
      <c r="CT87" s="142"/>
      <c r="CU87" s="142"/>
      <c r="CV87" s="142"/>
      <c r="CW87" s="142"/>
      <c r="CX87" s="142"/>
      <c r="CY87" s="142"/>
      <c r="CZ87" s="142"/>
      <c r="DA87" s="142"/>
      <c r="DB87" s="142"/>
      <c r="DC87" s="142"/>
      <c r="DD87" s="142"/>
      <c r="DE87" s="142"/>
      <c r="DF87" s="142"/>
      <c r="DG87" s="142"/>
      <c r="DH87" s="142"/>
      <c r="DI87" s="142"/>
      <c r="DJ87" s="142"/>
      <c r="DK87" s="142"/>
      <c r="DL87" s="142"/>
      <c r="DM87" s="142"/>
      <c r="DN87" s="142"/>
      <c r="DO87" s="142"/>
      <c r="DP87" s="142"/>
      <c r="DQ87" s="142"/>
      <c r="DR87" s="142"/>
      <c r="DS87" s="142"/>
      <c r="DT87" s="142"/>
      <c r="DU87" s="142"/>
      <c r="DV87" s="142"/>
      <c r="DW87" s="142"/>
      <c r="DX87" s="142"/>
      <c r="DY87" s="128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30"/>
      <c r="EK87" s="128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30"/>
      <c r="EW87" s="131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3"/>
    </row>
    <row r="88" spans="1:164" s="44" customFormat="1" ht="24" customHeight="1" x14ac:dyDescent="0.25">
      <c r="A88" s="143" t="s">
        <v>107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5"/>
      <c r="R88" s="141" t="s">
        <v>108</v>
      </c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2">
        <v>5</v>
      </c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>
        <v>0.9</v>
      </c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2"/>
      <c r="BQ88" s="142"/>
      <c r="BR88" s="142"/>
      <c r="BS88" s="142"/>
      <c r="BT88" s="142"/>
      <c r="BU88" s="142"/>
      <c r="BV88" s="142"/>
      <c r="BW88" s="142"/>
      <c r="BX88" s="142"/>
      <c r="BY88" s="142"/>
      <c r="BZ88" s="142"/>
      <c r="CA88" s="142"/>
      <c r="CB88" s="142"/>
      <c r="CC88" s="142"/>
      <c r="CD88" s="142"/>
      <c r="CE88" s="142"/>
      <c r="CF88" s="142"/>
      <c r="CG88" s="142"/>
      <c r="CH88" s="142"/>
      <c r="CI88" s="142"/>
      <c r="CJ88" s="142"/>
      <c r="CK88" s="142">
        <f t="shared" si="5"/>
        <v>4.0999999999999996</v>
      </c>
      <c r="CL88" s="142"/>
      <c r="CM88" s="142"/>
      <c r="CN88" s="142"/>
      <c r="CO88" s="142"/>
      <c r="CP88" s="142"/>
      <c r="CQ88" s="142"/>
      <c r="CR88" s="142"/>
      <c r="CS88" s="142"/>
      <c r="CT88" s="142"/>
      <c r="CU88" s="142"/>
      <c r="CV88" s="142"/>
      <c r="CW88" s="142"/>
      <c r="CX88" s="142"/>
      <c r="CY88" s="142"/>
      <c r="CZ88" s="142"/>
      <c r="DA88" s="142"/>
      <c r="DB88" s="142"/>
      <c r="DC88" s="142"/>
      <c r="DD88" s="142"/>
      <c r="DE88" s="142"/>
      <c r="DF88" s="142"/>
      <c r="DG88" s="142"/>
      <c r="DH88" s="142"/>
      <c r="DI88" s="142"/>
      <c r="DJ88" s="142"/>
      <c r="DK88" s="142"/>
      <c r="DL88" s="142"/>
      <c r="DM88" s="142"/>
      <c r="DN88" s="142"/>
      <c r="DO88" s="142"/>
      <c r="DP88" s="142"/>
      <c r="DQ88" s="142"/>
      <c r="DR88" s="142"/>
      <c r="DS88" s="142"/>
      <c r="DT88" s="142"/>
      <c r="DU88" s="142"/>
      <c r="DV88" s="142"/>
      <c r="DW88" s="142"/>
      <c r="DX88" s="142"/>
      <c r="DY88" s="128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30"/>
      <c r="EK88" s="128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30"/>
      <c r="EW88" s="131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3"/>
    </row>
    <row r="89" spans="1:164" s="44" customFormat="1" ht="24" customHeight="1" x14ac:dyDescent="0.25">
      <c r="A89" s="146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8"/>
      <c r="R89" s="141" t="s">
        <v>109</v>
      </c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2">
        <v>40</v>
      </c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>
        <v>1.1000000000000001</v>
      </c>
      <c r="BD89" s="142"/>
      <c r="BE89" s="142"/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2"/>
      <c r="BQ89" s="142"/>
      <c r="BR89" s="142"/>
      <c r="BS89" s="142"/>
      <c r="BT89" s="142"/>
      <c r="BU89" s="142"/>
      <c r="BV89" s="142"/>
      <c r="BW89" s="142"/>
      <c r="BX89" s="142"/>
      <c r="BY89" s="142"/>
      <c r="BZ89" s="142"/>
      <c r="CA89" s="142"/>
      <c r="CB89" s="142"/>
      <c r="CC89" s="142"/>
      <c r="CD89" s="142"/>
      <c r="CE89" s="142"/>
      <c r="CF89" s="142"/>
      <c r="CG89" s="142"/>
      <c r="CH89" s="142"/>
      <c r="CI89" s="142"/>
      <c r="CJ89" s="142"/>
      <c r="CK89" s="142">
        <f t="shared" si="5"/>
        <v>38.9</v>
      </c>
      <c r="CL89" s="142"/>
      <c r="CM89" s="142"/>
      <c r="CN89" s="142"/>
      <c r="CO89" s="142"/>
      <c r="CP89" s="142"/>
      <c r="CQ89" s="142"/>
      <c r="CR89" s="142"/>
      <c r="CS89" s="142"/>
      <c r="CT89" s="142"/>
      <c r="CU89" s="142"/>
      <c r="CV89" s="142"/>
      <c r="CW89" s="142"/>
      <c r="CX89" s="142"/>
      <c r="CY89" s="142"/>
      <c r="CZ89" s="142"/>
      <c r="DA89" s="142"/>
      <c r="DB89" s="142"/>
      <c r="DC89" s="142"/>
      <c r="DD89" s="142"/>
      <c r="DE89" s="142"/>
      <c r="DF89" s="142"/>
      <c r="DG89" s="142"/>
      <c r="DH89" s="142"/>
      <c r="DI89" s="142"/>
      <c r="DJ89" s="142"/>
      <c r="DK89" s="142"/>
      <c r="DL89" s="142"/>
      <c r="DM89" s="142"/>
      <c r="DN89" s="142"/>
      <c r="DO89" s="142"/>
      <c r="DP89" s="142"/>
      <c r="DQ89" s="142"/>
      <c r="DR89" s="142"/>
      <c r="DS89" s="142"/>
      <c r="DT89" s="142"/>
      <c r="DU89" s="142"/>
      <c r="DV89" s="142"/>
      <c r="DW89" s="142"/>
      <c r="DX89" s="142"/>
      <c r="DY89" s="128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30"/>
      <c r="EK89" s="128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30"/>
      <c r="EW89" s="131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3"/>
    </row>
    <row r="90" spans="1:164" s="44" customFormat="1" ht="24" customHeight="1" x14ac:dyDescent="0.25">
      <c r="A90" s="146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8"/>
      <c r="R90" s="141" t="s">
        <v>110</v>
      </c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2">
        <v>4.8</v>
      </c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>
        <v>0.6</v>
      </c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2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  <c r="CF90" s="142"/>
      <c r="CG90" s="142"/>
      <c r="CH90" s="142"/>
      <c r="CI90" s="142"/>
      <c r="CJ90" s="142"/>
      <c r="CK90" s="142">
        <f t="shared" si="5"/>
        <v>4.2</v>
      </c>
      <c r="CL90" s="142"/>
      <c r="CM90" s="142"/>
      <c r="CN90" s="142"/>
      <c r="CO90" s="142"/>
      <c r="CP90" s="142"/>
      <c r="CQ90" s="142"/>
      <c r="CR90" s="142"/>
      <c r="CS90" s="142"/>
      <c r="CT90" s="142"/>
      <c r="CU90" s="142"/>
      <c r="CV90" s="142"/>
      <c r="CW90" s="142"/>
      <c r="CX90" s="142"/>
      <c r="CY90" s="142"/>
      <c r="CZ90" s="142"/>
      <c r="DA90" s="142"/>
      <c r="DB90" s="142"/>
      <c r="DC90" s="142"/>
      <c r="DD90" s="142"/>
      <c r="DE90" s="142"/>
      <c r="DF90" s="142"/>
      <c r="DG90" s="142"/>
      <c r="DH90" s="142"/>
      <c r="DI90" s="142"/>
      <c r="DJ90" s="142"/>
      <c r="DK90" s="142"/>
      <c r="DL90" s="142"/>
      <c r="DM90" s="142"/>
      <c r="DN90" s="142"/>
      <c r="DO90" s="142"/>
      <c r="DP90" s="142"/>
      <c r="DQ90" s="142"/>
      <c r="DR90" s="142"/>
      <c r="DS90" s="142"/>
      <c r="DT90" s="142"/>
      <c r="DU90" s="142"/>
      <c r="DV90" s="142"/>
      <c r="DW90" s="142"/>
      <c r="DX90" s="142"/>
      <c r="DY90" s="128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30"/>
      <c r="EK90" s="128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30"/>
      <c r="EW90" s="131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3"/>
    </row>
    <row r="91" spans="1:164" s="44" customFormat="1" ht="24" customHeight="1" x14ac:dyDescent="0.25">
      <c r="A91" s="146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8"/>
      <c r="R91" s="141" t="s">
        <v>111</v>
      </c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2">
        <v>15</v>
      </c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  <c r="BC91" s="142">
        <v>0</v>
      </c>
      <c r="BD91" s="142"/>
      <c r="BE91" s="142"/>
      <c r="BF91" s="142"/>
      <c r="BG91" s="142"/>
      <c r="BH91" s="142"/>
      <c r="BI91" s="142"/>
      <c r="BJ91" s="142"/>
      <c r="BK91" s="142"/>
      <c r="BL91" s="142"/>
      <c r="BM91" s="142"/>
      <c r="BN91" s="142"/>
      <c r="BO91" s="142"/>
      <c r="BP91" s="142"/>
      <c r="BQ91" s="142"/>
      <c r="BR91" s="142"/>
      <c r="BS91" s="142"/>
      <c r="BT91" s="142"/>
      <c r="BU91" s="142"/>
      <c r="BV91" s="142"/>
      <c r="BW91" s="142"/>
      <c r="BX91" s="142"/>
      <c r="BY91" s="142"/>
      <c r="BZ91" s="142"/>
      <c r="CA91" s="142"/>
      <c r="CB91" s="142"/>
      <c r="CC91" s="142"/>
      <c r="CD91" s="142"/>
      <c r="CE91" s="142"/>
      <c r="CF91" s="142"/>
      <c r="CG91" s="142"/>
      <c r="CH91" s="142"/>
      <c r="CI91" s="142"/>
      <c r="CJ91" s="142"/>
      <c r="CK91" s="142">
        <f t="shared" si="5"/>
        <v>15</v>
      </c>
      <c r="CL91" s="142"/>
      <c r="CM91" s="142"/>
      <c r="CN91" s="142"/>
      <c r="CO91" s="142"/>
      <c r="CP91" s="142"/>
      <c r="CQ91" s="142"/>
      <c r="CR91" s="142"/>
      <c r="CS91" s="142"/>
      <c r="CT91" s="142"/>
      <c r="CU91" s="142"/>
      <c r="CV91" s="142"/>
      <c r="CW91" s="142"/>
      <c r="CX91" s="142"/>
      <c r="CY91" s="142"/>
      <c r="CZ91" s="142"/>
      <c r="DA91" s="142"/>
      <c r="DB91" s="142"/>
      <c r="DC91" s="142"/>
      <c r="DD91" s="142"/>
      <c r="DE91" s="142"/>
      <c r="DF91" s="142"/>
      <c r="DG91" s="142"/>
      <c r="DH91" s="142"/>
      <c r="DI91" s="142"/>
      <c r="DJ91" s="142"/>
      <c r="DK91" s="142"/>
      <c r="DL91" s="142"/>
      <c r="DM91" s="142"/>
      <c r="DN91" s="142"/>
      <c r="DO91" s="142"/>
      <c r="DP91" s="142"/>
      <c r="DQ91" s="142"/>
      <c r="DR91" s="142"/>
      <c r="DS91" s="142"/>
      <c r="DT91" s="142"/>
      <c r="DU91" s="142"/>
      <c r="DV91" s="142"/>
      <c r="DW91" s="142"/>
      <c r="DX91" s="142"/>
      <c r="DY91" s="128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30"/>
      <c r="EK91" s="128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30"/>
      <c r="EW91" s="131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3"/>
    </row>
    <row r="92" spans="1:164" s="44" customFormat="1" ht="24" customHeight="1" x14ac:dyDescent="0.25">
      <c r="A92" s="146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1" t="s">
        <v>112</v>
      </c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2">
        <v>150</v>
      </c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  <c r="BC92" s="142">
        <v>44.4</v>
      </c>
      <c r="BD92" s="142"/>
      <c r="BE92" s="142"/>
      <c r="BF92" s="142"/>
      <c r="BG92" s="142"/>
      <c r="BH92" s="142"/>
      <c r="BI92" s="142"/>
      <c r="BJ92" s="142"/>
      <c r="BK92" s="142"/>
      <c r="BL92" s="142"/>
      <c r="BM92" s="142"/>
      <c r="BN92" s="142"/>
      <c r="BO92" s="142"/>
      <c r="BP92" s="142"/>
      <c r="BQ92" s="142"/>
      <c r="BR92" s="142"/>
      <c r="BS92" s="142"/>
      <c r="BT92" s="142"/>
      <c r="BU92" s="142"/>
      <c r="BV92" s="142"/>
      <c r="BW92" s="142"/>
      <c r="BX92" s="142"/>
      <c r="BY92" s="142"/>
      <c r="BZ92" s="142"/>
      <c r="CA92" s="142"/>
      <c r="CB92" s="142"/>
      <c r="CC92" s="142"/>
      <c r="CD92" s="142"/>
      <c r="CE92" s="142"/>
      <c r="CF92" s="142"/>
      <c r="CG92" s="142"/>
      <c r="CH92" s="142"/>
      <c r="CI92" s="142"/>
      <c r="CJ92" s="142"/>
      <c r="CK92" s="142">
        <f t="shared" si="5"/>
        <v>105.6</v>
      </c>
      <c r="CL92" s="142"/>
      <c r="CM92" s="142"/>
      <c r="CN92" s="142"/>
      <c r="CO92" s="142"/>
      <c r="CP92" s="142"/>
      <c r="CQ92" s="142"/>
      <c r="CR92" s="142"/>
      <c r="CS92" s="142"/>
      <c r="CT92" s="142"/>
      <c r="CU92" s="142"/>
      <c r="CV92" s="142"/>
      <c r="CW92" s="142"/>
      <c r="CX92" s="142"/>
      <c r="CY92" s="142"/>
      <c r="CZ92" s="142"/>
      <c r="DA92" s="142"/>
      <c r="DB92" s="142"/>
      <c r="DC92" s="142"/>
      <c r="DD92" s="142"/>
      <c r="DE92" s="142"/>
      <c r="DF92" s="142"/>
      <c r="DG92" s="142"/>
      <c r="DH92" s="142"/>
      <c r="DI92" s="142"/>
      <c r="DJ92" s="142"/>
      <c r="DK92" s="142"/>
      <c r="DL92" s="142"/>
      <c r="DM92" s="142"/>
      <c r="DN92" s="142"/>
      <c r="DO92" s="142"/>
      <c r="DP92" s="142"/>
      <c r="DQ92" s="142"/>
      <c r="DR92" s="142"/>
      <c r="DS92" s="142"/>
      <c r="DT92" s="142"/>
      <c r="DU92" s="142"/>
      <c r="DV92" s="142"/>
      <c r="DW92" s="142"/>
      <c r="DX92" s="142"/>
      <c r="DY92" s="128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30"/>
      <c r="EK92" s="128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30"/>
      <c r="EW92" s="131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3"/>
    </row>
    <row r="93" spans="1:164" s="44" customFormat="1" ht="18" customHeight="1" x14ac:dyDescent="0.25">
      <c r="A93" s="149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1"/>
      <c r="R93" s="141" t="s">
        <v>113</v>
      </c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2">
        <v>160</v>
      </c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>
        <v>160</v>
      </c>
      <c r="BD93" s="142"/>
      <c r="BE93" s="142"/>
      <c r="BF93" s="142"/>
      <c r="BG93" s="142"/>
      <c r="BH93" s="142"/>
      <c r="BI93" s="142"/>
      <c r="BJ93" s="142"/>
      <c r="BK93" s="142"/>
      <c r="BL93" s="142"/>
      <c r="BM93" s="142"/>
      <c r="BN93" s="142"/>
      <c r="BO93" s="142"/>
      <c r="BP93" s="142"/>
      <c r="BQ93" s="142"/>
      <c r="BR93" s="142"/>
      <c r="BS93" s="142"/>
      <c r="BT93" s="142"/>
      <c r="BU93" s="142"/>
      <c r="BV93" s="142"/>
      <c r="BW93" s="142"/>
      <c r="BX93" s="142"/>
      <c r="BY93" s="142"/>
      <c r="BZ93" s="142"/>
      <c r="CA93" s="142"/>
      <c r="CB93" s="142"/>
      <c r="CC93" s="142"/>
      <c r="CD93" s="142"/>
      <c r="CE93" s="142"/>
      <c r="CF93" s="142"/>
      <c r="CG93" s="142"/>
      <c r="CH93" s="142"/>
      <c r="CI93" s="142"/>
      <c r="CJ93" s="142"/>
      <c r="CK93" s="142">
        <f t="shared" si="5"/>
        <v>0</v>
      </c>
      <c r="CL93" s="142"/>
      <c r="CM93" s="142"/>
      <c r="CN93" s="142"/>
      <c r="CO93" s="142"/>
      <c r="CP93" s="142"/>
      <c r="CQ93" s="142"/>
      <c r="CR93" s="142"/>
      <c r="CS93" s="142"/>
      <c r="CT93" s="142"/>
      <c r="CU93" s="142"/>
      <c r="CV93" s="142"/>
      <c r="CW93" s="142"/>
      <c r="CX93" s="142"/>
      <c r="CY93" s="142"/>
      <c r="CZ93" s="142"/>
      <c r="DA93" s="142"/>
      <c r="DB93" s="142"/>
      <c r="DC93" s="142"/>
      <c r="DD93" s="142"/>
      <c r="DE93" s="142"/>
      <c r="DF93" s="142"/>
      <c r="DG93" s="142"/>
      <c r="DH93" s="142"/>
      <c r="DI93" s="142"/>
      <c r="DJ93" s="142"/>
      <c r="DK93" s="142"/>
      <c r="DL93" s="142"/>
      <c r="DM93" s="142"/>
      <c r="DN93" s="142"/>
      <c r="DO93" s="142"/>
      <c r="DP93" s="142"/>
      <c r="DQ93" s="142"/>
      <c r="DR93" s="142"/>
      <c r="DS93" s="142"/>
      <c r="DT93" s="142"/>
      <c r="DU93" s="142"/>
      <c r="DV93" s="142"/>
      <c r="DW93" s="142"/>
      <c r="DX93" s="142"/>
      <c r="DY93" s="128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30"/>
      <c r="EK93" s="128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30"/>
      <c r="EW93" s="131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6" t="s">
        <v>114</v>
      </c>
    </row>
    <row r="96" spans="1:164" s="7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8"/>
    </row>
    <row r="97" spans="1:163" s="20" customFormat="1" ht="92.25" customHeight="1" x14ac:dyDescent="0.25">
      <c r="A97" s="134" t="s">
        <v>115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5"/>
      <c r="AZ97" s="135"/>
      <c r="BA97" s="135"/>
      <c r="BB97" s="135"/>
      <c r="BC97" s="135"/>
      <c r="BD97" s="135"/>
      <c r="BE97" s="135"/>
      <c r="BF97" s="135"/>
      <c r="BG97" s="135"/>
      <c r="BH97" s="135"/>
      <c r="BI97" s="135"/>
      <c r="BJ97" s="135"/>
      <c r="BK97" s="135"/>
      <c r="BL97" s="135"/>
      <c r="BM97" s="135"/>
      <c r="BN97" s="135"/>
      <c r="BO97" s="135"/>
      <c r="BP97" s="135"/>
      <c r="BQ97" s="135"/>
      <c r="BR97" s="135"/>
      <c r="BS97" s="135"/>
      <c r="BT97" s="135"/>
      <c r="BU97" s="135"/>
      <c r="BV97" s="135"/>
      <c r="BW97" s="135"/>
      <c r="BX97" s="135"/>
      <c r="BY97" s="135"/>
      <c r="BZ97" s="135"/>
      <c r="CA97" s="135"/>
      <c r="CB97" s="135"/>
      <c r="CC97" s="135"/>
      <c r="CD97" s="135"/>
      <c r="CE97" s="135"/>
      <c r="CF97" s="135"/>
      <c r="CG97" s="135"/>
      <c r="CH97" s="135"/>
      <c r="CI97" s="135"/>
      <c r="CJ97" s="135"/>
      <c r="CK97" s="135"/>
      <c r="CL97" s="135"/>
      <c r="CM97" s="135"/>
      <c r="CN97" s="135"/>
      <c r="CO97" s="135"/>
      <c r="CP97" s="135"/>
      <c r="CQ97" s="135"/>
      <c r="CR97" s="135"/>
      <c r="CS97" s="135"/>
      <c r="CT97" s="135"/>
      <c r="CU97" s="135"/>
      <c r="CV97" s="135"/>
      <c r="CW97" s="135"/>
      <c r="CX97" s="135"/>
      <c r="CY97" s="135"/>
      <c r="CZ97" s="135"/>
      <c r="DA97" s="135"/>
      <c r="DB97" s="135"/>
      <c r="DC97" s="135"/>
      <c r="DD97" s="135"/>
      <c r="DE97" s="135"/>
      <c r="DF97" s="135"/>
      <c r="DG97" s="135"/>
      <c r="DH97" s="135"/>
      <c r="DI97" s="135"/>
      <c r="DJ97" s="135"/>
      <c r="DK97" s="135"/>
      <c r="DL97" s="135"/>
      <c r="DM97" s="135"/>
      <c r="DN97" s="135"/>
      <c r="DO97" s="135"/>
      <c r="DP97" s="135"/>
      <c r="DQ97" s="135"/>
      <c r="DR97" s="135"/>
      <c r="DS97" s="135"/>
      <c r="DT97" s="135"/>
      <c r="DU97" s="135"/>
      <c r="DV97" s="135"/>
      <c r="DW97" s="135"/>
      <c r="DX97" s="135"/>
      <c r="DY97" s="135"/>
      <c r="DZ97" s="135"/>
      <c r="EA97" s="135"/>
      <c r="EB97" s="135"/>
      <c r="EC97" s="135"/>
      <c r="ED97" s="135"/>
      <c r="EE97" s="135"/>
      <c r="EF97" s="135"/>
      <c r="EG97" s="135"/>
      <c r="EH97" s="135"/>
      <c r="EI97" s="135"/>
      <c r="EJ97" s="135"/>
      <c r="EK97" s="135"/>
      <c r="EL97" s="135"/>
      <c r="EM97" s="135"/>
      <c r="EN97" s="135"/>
      <c r="EO97" s="135"/>
      <c r="EP97" s="135"/>
      <c r="EQ97" s="135"/>
      <c r="ER97" s="135"/>
      <c r="ES97" s="135"/>
      <c r="ET97" s="135"/>
      <c r="EU97" s="135"/>
      <c r="EV97" s="135"/>
      <c r="EW97" s="135"/>
      <c r="EX97" s="135"/>
      <c r="EY97" s="135"/>
      <c r="EZ97" s="135"/>
      <c r="FA97" s="135"/>
      <c r="FB97" s="135"/>
      <c r="FC97" s="135"/>
      <c r="FD97" s="135"/>
      <c r="FE97" s="135"/>
      <c r="FF97" s="135"/>
      <c r="FG97" s="135"/>
    </row>
    <row r="98" spans="1:163" s="13" customFormat="1" ht="15.75" x14ac:dyDescent="0.25"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6"/>
      <c r="CO98" s="136"/>
      <c r="CP98" s="136"/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</row>
    <row r="99" spans="1:163" s="10" customFormat="1" ht="15.75" x14ac:dyDescent="0.25">
      <c r="AW99" s="65" t="s">
        <v>4</v>
      </c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3"/>
      <c r="DX99" s="23"/>
      <c r="DY99" s="23"/>
      <c r="DZ99" s="23"/>
      <c r="EA99" s="24"/>
      <c r="EB99" s="24"/>
      <c r="EC99" s="24"/>
      <c r="ED99" s="24"/>
      <c r="EE99" s="24"/>
      <c r="EF99" s="25"/>
      <c r="EG99" s="25"/>
      <c r="EH99" s="25"/>
      <c r="EI99" s="25"/>
      <c r="EJ99" s="13"/>
      <c r="EK99" s="13"/>
      <c r="EL99" s="13"/>
      <c r="EM99" s="13"/>
    </row>
    <row r="100" spans="1:163" s="10" customFormat="1" ht="15.75" x14ac:dyDescent="0.25">
      <c r="AR100" s="33"/>
      <c r="AS100" s="30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7" t="s">
        <v>67</v>
      </c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8" t="s">
        <v>151</v>
      </c>
      <c r="BS100" s="138"/>
      <c r="BT100" s="138"/>
      <c r="BU100" s="138"/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38"/>
      <c r="CG100" s="138"/>
      <c r="CH100" s="138"/>
      <c r="CI100" s="138"/>
      <c r="CJ100" s="137">
        <v>20</v>
      </c>
      <c r="CK100" s="137"/>
      <c r="CL100" s="137"/>
      <c r="CM100" s="137"/>
      <c r="CN100" s="139" t="s">
        <v>6</v>
      </c>
      <c r="CO100" s="139"/>
      <c r="CP100" s="139"/>
      <c r="CQ100" s="139"/>
      <c r="CR100" s="140" t="s">
        <v>7</v>
      </c>
      <c r="CS100" s="140"/>
      <c r="CT100" s="140"/>
      <c r="CU100" s="140"/>
      <c r="CV100" s="140"/>
      <c r="CW100" s="140"/>
      <c r="CX100" s="140"/>
      <c r="CY100" s="140"/>
      <c r="DC100" s="12"/>
    </row>
    <row r="101" spans="1:163" s="13" customFormat="1" ht="15.75" x14ac:dyDescent="0.25">
      <c r="J101" s="126" t="s">
        <v>116</v>
      </c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46"/>
      <c r="V101" s="46"/>
      <c r="W101" s="46"/>
      <c r="X101" s="46"/>
      <c r="Y101" s="46" t="s">
        <v>117</v>
      </c>
      <c r="Z101" s="46"/>
      <c r="AA101" s="46"/>
      <c r="CM101" s="126"/>
      <c r="CN101" s="126"/>
      <c r="CO101" s="126"/>
      <c r="CP101" s="126"/>
      <c r="CQ101" s="126"/>
      <c r="CR101" s="126"/>
      <c r="CS101" s="126"/>
      <c r="CT101" s="126"/>
      <c r="CU101" s="126"/>
      <c r="CV101" s="126"/>
      <c r="CW101" s="126"/>
      <c r="CX101" s="126"/>
      <c r="DC101" s="14"/>
    </row>
    <row r="102" spans="1:163" s="20" customFormat="1" ht="15.75" x14ac:dyDescent="0.25">
      <c r="DC102" s="31"/>
    </row>
    <row r="103" spans="1:163" s="47" customFormat="1" ht="82.5" customHeight="1" x14ac:dyDescent="0.25">
      <c r="A103" s="127" t="s">
        <v>118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 t="s">
        <v>119</v>
      </c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 t="s">
        <v>120</v>
      </c>
      <c r="BB103" s="127"/>
      <c r="BC103" s="127"/>
      <c r="BD103" s="127"/>
      <c r="BE103" s="127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7"/>
      <c r="BQ103" s="127"/>
      <c r="BR103" s="127"/>
      <c r="BS103" s="127"/>
      <c r="BT103" s="127"/>
      <c r="BU103" s="127"/>
      <c r="BV103" s="127"/>
      <c r="BW103" s="127"/>
      <c r="BX103" s="127" t="s">
        <v>121</v>
      </c>
      <c r="BY103" s="127"/>
      <c r="BZ103" s="127"/>
      <c r="CA103" s="127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 t="s">
        <v>122</v>
      </c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 t="s">
        <v>123</v>
      </c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 t="s">
        <v>124</v>
      </c>
      <c r="EL103" s="127"/>
      <c r="EM103" s="127"/>
      <c r="EN103" s="127"/>
      <c r="EO103" s="127"/>
      <c r="EP103" s="127"/>
      <c r="EQ103" s="127"/>
      <c r="ER103" s="127"/>
      <c r="ES103" s="127"/>
      <c r="ET103" s="127"/>
      <c r="EU103" s="127"/>
      <c r="EV103" s="127"/>
      <c r="EW103" s="127"/>
      <c r="EX103" s="127"/>
      <c r="EY103" s="127"/>
      <c r="EZ103" s="127"/>
      <c r="FA103" s="127"/>
      <c r="FB103" s="127"/>
      <c r="FC103" s="127"/>
      <c r="FD103" s="127"/>
      <c r="FE103" s="127"/>
      <c r="FF103" s="127"/>
      <c r="FG103" s="127"/>
    </row>
    <row r="104" spans="1:163" s="34" customFormat="1" x14ac:dyDescent="0.25">
      <c r="A104" s="100">
        <v>1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>
        <v>2</v>
      </c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>
        <v>3</v>
      </c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>
        <v>4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>
        <v>5</v>
      </c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>
        <v>6</v>
      </c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>
        <v>7</v>
      </c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</row>
    <row r="105" spans="1:163" s="34" customFormat="1" ht="21.75" customHeight="1" x14ac:dyDescent="0.25">
      <c r="A105" s="108" t="s">
        <v>125</v>
      </c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10"/>
      <c r="AA105" s="117" t="s">
        <v>126</v>
      </c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9"/>
      <c r="BA105" s="100" t="s">
        <v>75</v>
      </c>
      <c r="BB105" s="100" t="s">
        <v>75</v>
      </c>
      <c r="BC105" s="100" t="s">
        <v>75</v>
      </c>
      <c r="BD105" s="100" t="s">
        <v>75</v>
      </c>
      <c r="BE105" s="100" t="s">
        <v>75</v>
      </c>
      <c r="BF105" s="100" t="s">
        <v>75</v>
      </c>
      <c r="BG105" s="100" t="s">
        <v>75</v>
      </c>
      <c r="BH105" s="100" t="s">
        <v>75</v>
      </c>
      <c r="BI105" s="100" t="s">
        <v>75</v>
      </c>
      <c r="BJ105" s="100" t="s">
        <v>75</v>
      </c>
      <c r="BK105" s="100" t="s">
        <v>75</v>
      </c>
      <c r="BL105" s="100" t="s">
        <v>75</v>
      </c>
      <c r="BM105" s="100" t="s">
        <v>75</v>
      </c>
      <c r="BN105" s="100" t="s">
        <v>75</v>
      </c>
      <c r="BO105" s="100" t="s">
        <v>75</v>
      </c>
      <c r="BP105" s="100" t="s">
        <v>75</v>
      </c>
      <c r="BQ105" s="100" t="s">
        <v>75</v>
      </c>
      <c r="BR105" s="100" t="s">
        <v>75</v>
      </c>
      <c r="BS105" s="100" t="s">
        <v>75</v>
      </c>
      <c r="BT105" s="100" t="s">
        <v>75</v>
      </c>
      <c r="BU105" s="100" t="s">
        <v>75</v>
      </c>
      <c r="BV105" s="100" t="s">
        <v>75</v>
      </c>
      <c r="BW105" s="100" t="s">
        <v>75</v>
      </c>
      <c r="BX105" s="78">
        <v>2</v>
      </c>
      <c r="BY105" s="78"/>
      <c r="BZ105" s="78"/>
      <c r="CA105" s="78"/>
      <c r="CB105" s="78"/>
      <c r="CC105" s="78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78"/>
      <c r="CO105" s="78"/>
      <c r="CP105" s="78"/>
      <c r="CQ105" s="78"/>
      <c r="CR105" s="88">
        <v>8.7010000000000005</v>
      </c>
      <c r="CS105" s="89"/>
      <c r="CT105" s="89"/>
      <c r="CU105" s="89"/>
      <c r="CV105" s="89"/>
      <c r="CW105" s="89"/>
      <c r="CX105" s="89"/>
      <c r="CY105" s="89"/>
      <c r="CZ105" s="89"/>
      <c r="DA105" s="89"/>
      <c r="DB105" s="89"/>
      <c r="DC105" s="89"/>
      <c r="DD105" s="89"/>
      <c r="DE105" s="89"/>
      <c r="DF105" s="89"/>
      <c r="DG105" s="89"/>
      <c r="DH105" s="89"/>
      <c r="DI105" s="89"/>
      <c r="DJ105" s="89"/>
      <c r="DK105" s="89"/>
      <c r="DL105" s="89"/>
      <c r="DM105" s="90"/>
      <c r="DN105" s="91">
        <f>CR105</f>
        <v>8.7010000000000005</v>
      </c>
      <c r="DO105" s="91">
        <v>6.5537299999999998</v>
      </c>
      <c r="DP105" s="91">
        <v>6.5537299999999998</v>
      </c>
      <c r="DQ105" s="91">
        <v>6.5537299999999998</v>
      </c>
      <c r="DR105" s="91">
        <v>6.5537299999999998</v>
      </c>
      <c r="DS105" s="91">
        <v>6.5537299999999998</v>
      </c>
      <c r="DT105" s="91">
        <v>6.5537299999999998</v>
      </c>
      <c r="DU105" s="91">
        <v>6.5537299999999998</v>
      </c>
      <c r="DV105" s="91">
        <v>6.5537299999999998</v>
      </c>
      <c r="DW105" s="91">
        <v>6.5537299999999998</v>
      </c>
      <c r="DX105" s="91">
        <v>6.5537299999999998</v>
      </c>
      <c r="DY105" s="91">
        <v>6.5537299999999998</v>
      </c>
      <c r="DZ105" s="91">
        <v>6.5537299999999998</v>
      </c>
      <c r="EA105" s="91">
        <v>6.5537299999999998</v>
      </c>
      <c r="EB105" s="91">
        <v>6.5537299999999998</v>
      </c>
      <c r="EC105" s="91">
        <v>6.5537299999999998</v>
      </c>
      <c r="ED105" s="91">
        <v>6.5537299999999998</v>
      </c>
      <c r="EE105" s="91">
        <v>6.5537299999999998</v>
      </c>
      <c r="EF105" s="91">
        <v>6.5537299999999998</v>
      </c>
      <c r="EG105" s="91">
        <v>6.5537299999999998</v>
      </c>
      <c r="EH105" s="91">
        <v>6.5537299999999998</v>
      </c>
      <c r="EI105" s="91">
        <v>6.5537299999999998</v>
      </c>
      <c r="EJ105" s="91">
        <v>6.5537299999999998</v>
      </c>
      <c r="EK105" s="97">
        <f>EL14</f>
        <v>26.751999999999995</v>
      </c>
      <c r="EL105" s="98"/>
      <c r="EM105" s="98"/>
      <c r="EN105" s="98"/>
      <c r="EO105" s="98"/>
      <c r="EP105" s="98"/>
      <c r="EQ105" s="98"/>
      <c r="ER105" s="98"/>
      <c r="ES105" s="98"/>
      <c r="ET105" s="98"/>
      <c r="EU105" s="98"/>
      <c r="EV105" s="98"/>
      <c r="EW105" s="98"/>
      <c r="EX105" s="98"/>
      <c r="EY105" s="98"/>
      <c r="EZ105" s="98"/>
      <c r="FA105" s="98"/>
      <c r="FB105" s="98"/>
      <c r="FC105" s="98"/>
      <c r="FD105" s="98"/>
      <c r="FE105" s="98"/>
      <c r="FF105" s="98"/>
      <c r="FG105" s="99"/>
    </row>
    <row r="106" spans="1:163" s="34" customFormat="1" ht="18.75" customHeight="1" x14ac:dyDescent="0.25">
      <c r="A106" s="111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3"/>
      <c r="AA106" s="120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2"/>
      <c r="BA106" s="100" t="s">
        <v>76</v>
      </c>
      <c r="BB106" s="100" t="s">
        <v>76</v>
      </c>
      <c r="BC106" s="100" t="s">
        <v>76</v>
      </c>
      <c r="BD106" s="100" t="s">
        <v>76</v>
      </c>
      <c r="BE106" s="100" t="s">
        <v>76</v>
      </c>
      <c r="BF106" s="100" t="s">
        <v>76</v>
      </c>
      <c r="BG106" s="100" t="s">
        <v>76</v>
      </c>
      <c r="BH106" s="100" t="s">
        <v>76</v>
      </c>
      <c r="BI106" s="100" t="s">
        <v>76</v>
      </c>
      <c r="BJ106" s="100" t="s">
        <v>76</v>
      </c>
      <c r="BK106" s="100" t="s">
        <v>76</v>
      </c>
      <c r="BL106" s="100" t="s">
        <v>76</v>
      </c>
      <c r="BM106" s="100" t="s">
        <v>76</v>
      </c>
      <c r="BN106" s="100" t="s">
        <v>76</v>
      </c>
      <c r="BO106" s="100" t="s">
        <v>76</v>
      </c>
      <c r="BP106" s="100" t="s">
        <v>76</v>
      </c>
      <c r="BQ106" s="100" t="s">
        <v>76</v>
      </c>
      <c r="BR106" s="100" t="s">
        <v>76</v>
      </c>
      <c r="BS106" s="100" t="s">
        <v>76</v>
      </c>
      <c r="BT106" s="100" t="s">
        <v>76</v>
      </c>
      <c r="BU106" s="100" t="s">
        <v>76</v>
      </c>
      <c r="BV106" s="100" t="s">
        <v>76</v>
      </c>
      <c r="BW106" s="100" t="s">
        <v>76</v>
      </c>
      <c r="BX106" s="78">
        <v>4</v>
      </c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88">
        <v>0.28487000000000001</v>
      </c>
      <c r="CS106" s="89"/>
      <c r="CT106" s="89"/>
      <c r="CU106" s="89"/>
      <c r="CV106" s="89"/>
      <c r="CW106" s="89"/>
      <c r="CX106" s="89"/>
      <c r="CY106" s="89"/>
      <c r="CZ106" s="89"/>
      <c r="DA106" s="89"/>
      <c r="DB106" s="89"/>
      <c r="DC106" s="89"/>
      <c r="DD106" s="89"/>
      <c r="DE106" s="89"/>
      <c r="DF106" s="89"/>
      <c r="DG106" s="89"/>
      <c r="DH106" s="89"/>
      <c r="DI106" s="89"/>
      <c r="DJ106" s="89"/>
      <c r="DK106" s="89"/>
      <c r="DL106" s="89"/>
      <c r="DM106" s="90"/>
      <c r="DN106" s="91">
        <f>CR106</f>
        <v>0.28487000000000001</v>
      </c>
      <c r="DO106" s="91">
        <v>0.17710000000000001</v>
      </c>
      <c r="DP106" s="91">
        <v>0.17710000000000001</v>
      </c>
      <c r="DQ106" s="91">
        <v>0.17710000000000001</v>
      </c>
      <c r="DR106" s="91">
        <v>0.17710000000000001</v>
      </c>
      <c r="DS106" s="91">
        <v>0.17710000000000001</v>
      </c>
      <c r="DT106" s="91">
        <v>0.17710000000000001</v>
      </c>
      <c r="DU106" s="91">
        <v>0.17710000000000001</v>
      </c>
      <c r="DV106" s="91">
        <v>0.17710000000000001</v>
      </c>
      <c r="DW106" s="91">
        <v>0.17710000000000001</v>
      </c>
      <c r="DX106" s="91">
        <v>0.17710000000000001</v>
      </c>
      <c r="DY106" s="91">
        <v>0.17710000000000001</v>
      </c>
      <c r="DZ106" s="91">
        <v>0.17710000000000001</v>
      </c>
      <c r="EA106" s="91">
        <v>0.17710000000000001</v>
      </c>
      <c r="EB106" s="91">
        <v>0.17710000000000001</v>
      </c>
      <c r="EC106" s="91">
        <v>0.17710000000000001</v>
      </c>
      <c r="ED106" s="91">
        <v>0.17710000000000001</v>
      </c>
      <c r="EE106" s="91">
        <v>0.17710000000000001</v>
      </c>
      <c r="EF106" s="91">
        <v>0.17710000000000001</v>
      </c>
      <c r="EG106" s="91">
        <v>0.17710000000000001</v>
      </c>
      <c r="EH106" s="91">
        <v>0.17710000000000001</v>
      </c>
      <c r="EI106" s="91">
        <v>0.17710000000000001</v>
      </c>
      <c r="EJ106" s="91">
        <v>0.17710000000000001</v>
      </c>
      <c r="EK106" s="101"/>
      <c r="EL106" s="102"/>
      <c r="EM106" s="102"/>
      <c r="EN106" s="102"/>
      <c r="EO106" s="102"/>
      <c r="EP106" s="102"/>
      <c r="EQ106" s="102"/>
      <c r="ER106" s="102"/>
      <c r="ES106" s="102"/>
      <c r="ET106" s="102"/>
      <c r="EU106" s="102"/>
      <c r="EV106" s="102"/>
      <c r="EW106" s="102"/>
      <c r="EX106" s="102"/>
      <c r="EY106" s="102"/>
      <c r="EZ106" s="102"/>
      <c r="FA106" s="102"/>
      <c r="FB106" s="102"/>
      <c r="FC106" s="102"/>
      <c r="FD106" s="102"/>
      <c r="FE106" s="102"/>
      <c r="FF106" s="102"/>
      <c r="FG106" s="103"/>
    </row>
    <row r="107" spans="1:163" s="34" customFormat="1" ht="66" customHeight="1" x14ac:dyDescent="0.25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3"/>
      <c r="AA107" s="120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2"/>
      <c r="BA107" s="107" t="s">
        <v>77</v>
      </c>
      <c r="BB107" s="107" t="s">
        <v>77</v>
      </c>
      <c r="BC107" s="107" t="s">
        <v>77</v>
      </c>
      <c r="BD107" s="107" t="s">
        <v>77</v>
      </c>
      <c r="BE107" s="107" t="s">
        <v>77</v>
      </c>
      <c r="BF107" s="107" t="s">
        <v>77</v>
      </c>
      <c r="BG107" s="107" t="s">
        <v>77</v>
      </c>
      <c r="BH107" s="107" t="s">
        <v>77</v>
      </c>
      <c r="BI107" s="107" t="s">
        <v>77</v>
      </c>
      <c r="BJ107" s="107" t="s">
        <v>77</v>
      </c>
      <c r="BK107" s="107" t="s">
        <v>77</v>
      </c>
      <c r="BL107" s="107" t="s">
        <v>77</v>
      </c>
      <c r="BM107" s="107" t="s">
        <v>77</v>
      </c>
      <c r="BN107" s="107" t="s">
        <v>77</v>
      </c>
      <c r="BO107" s="107" t="s">
        <v>77</v>
      </c>
      <c r="BP107" s="107" t="s">
        <v>77</v>
      </c>
      <c r="BQ107" s="107" t="s">
        <v>77</v>
      </c>
      <c r="BR107" s="107" t="s">
        <v>77</v>
      </c>
      <c r="BS107" s="107" t="s">
        <v>77</v>
      </c>
      <c r="BT107" s="107" t="s">
        <v>77</v>
      </c>
      <c r="BU107" s="107" t="s">
        <v>77</v>
      </c>
      <c r="BV107" s="107" t="s">
        <v>77</v>
      </c>
      <c r="BW107" s="107" t="s">
        <v>77</v>
      </c>
      <c r="BX107" s="78">
        <v>5</v>
      </c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88">
        <v>1.15E-2</v>
      </c>
      <c r="CS107" s="89"/>
      <c r="CT107" s="89"/>
      <c r="CU107" s="89"/>
      <c r="CV107" s="89"/>
      <c r="CW107" s="89"/>
      <c r="CX107" s="89"/>
      <c r="CY107" s="89"/>
      <c r="CZ107" s="89"/>
      <c r="DA107" s="89"/>
      <c r="DB107" s="89"/>
      <c r="DC107" s="89"/>
      <c r="DD107" s="89"/>
      <c r="DE107" s="89"/>
      <c r="DF107" s="89"/>
      <c r="DG107" s="89"/>
      <c r="DH107" s="89"/>
      <c r="DI107" s="89"/>
      <c r="DJ107" s="89"/>
      <c r="DK107" s="89"/>
      <c r="DL107" s="89"/>
      <c r="DM107" s="90"/>
      <c r="DN107" s="91">
        <f>CR107</f>
        <v>1.15E-2</v>
      </c>
      <c r="DO107" s="91">
        <v>9.4179999999999993E-3</v>
      </c>
      <c r="DP107" s="91">
        <v>9.4179999999999993E-3</v>
      </c>
      <c r="DQ107" s="91">
        <v>9.4179999999999993E-3</v>
      </c>
      <c r="DR107" s="91">
        <v>9.4179999999999993E-3</v>
      </c>
      <c r="DS107" s="91">
        <v>9.4179999999999993E-3</v>
      </c>
      <c r="DT107" s="91">
        <v>9.4179999999999993E-3</v>
      </c>
      <c r="DU107" s="91">
        <v>9.4179999999999993E-3</v>
      </c>
      <c r="DV107" s="91">
        <v>9.4179999999999993E-3</v>
      </c>
      <c r="DW107" s="91">
        <v>9.4179999999999993E-3</v>
      </c>
      <c r="DX107" s="91">
        <v>9.4179999999999993E-3</v>
      </c>
      <c r="DY107" s="91">
        <v>9.4179999999999993E-3</v>
      </c>
      <c r="DZ107" s="91">
        <v>9.4179999999999993E-3</v>
      </c>
      <c r="EA107" s="91">
        <v>9.4179999999999993E-3</v>
      </c>
      <c r="EB107" s="91">
        <v>9.4179999999999993E-3</v>
      </c>
      <c r="EC107" s="91">
        <v>9.4179999999999993E-3</v>
      </c>
      <c r="ED107" s="91">
        <v>9.4179999999999993E-3</v>
      </c>
      <c r="EE107" s="91">
        <v>9.4179999999999993E-3</v>
      </c>
      <c r="EF107" s="91">
        <v>9.4179999999999993E-3</v>
      </c>
      <c r="EG107" s="91">
        <v>9.4179999999999993E-3</v>
      </c>
      <c r="EH107" s="91">
        <v>9.4179999999999993E-3</v>
      </c>
      <c r="EI107" s="91">
        <v>9.4179999999999993E-3</v>
      </c>
      <c r="EJ107" s="91">
        <v>9.4179999999999993E-3</v>
      </c>
      <c r="EK107" s="101"/>
      <c r="EL107" s="102"/>
      <c r="EM107" s="102"/>
      <c r="EN107" s="102"/>
      <c r="EO107" s="102"/>
      <c r="EP107" s="102"/>
      <c r="EQ107" s="102"/>
      <c r="ER107" s="102"/>
      <c r="ES107" s="102"/>
      <c r="ET107" s="102"/>
      <c r="EU107" s="102"/>
      <c r="EV107" s="102"/>
      <c r="EW107" s="102"/>
      <c r="EX107" s="102"/>
      <c r="EY107" s="102"/>
      <c r="EZ107" s="102"/>
      <c r="FA107" s="102"/>
      <c r="FB107" s="102"/>
      <c r="FC107" s="102"/>
      <c r="FD107" s="102"/>
      <c r="FE107" s="102"/>
      <c r="FF107" s="102"/>
      <c r="FG107" s="103"/>
    </row>
    <row r="108" spans="1:163" s="34" customFormat="1" ht="81" customHeight="1" x14ac:dyDescent="0.25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3"/>
      <c r="AA108" s="120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  <c r="AX108" s="121"/>
      <c r="AY108" s="121"/>
      <c r="AZ108" s="122"/>
      <c r="BA108" s="107" t="s">
        <v>79</v>
      </c>
      <c r="BB108" s="107" t="s">
        <v>79</v>
      </c>
      <c r="BC108" s="107" t="s">
        <v>79</v>
      </c>
      <c r="BD108" s="107" t="s">
        <v>79</v>
      </c>
      <c r="BE108" s="107" t="s">
        <v>79</v>
      </c>
      <c r="BF108" s="107" t="s">
        <v>79</v>
      </c>
      <c r="BG108" s="107" t="s">
        <v>79</v>
      </c>
      <c r="BH108" s="107" t="s">
        <v>79</v>
      </c>
      <c r="BI108" s="107" t="s">
        <v>79</v>
      </c>
      <c r="BJ108" s="107" t="s">
        <v>79</v>
      </c>
      <c r="BK108" s="107" t="s">
        <v>79</v>
      </c>
      <c r="BL108" s="107" t="s">
        <v>79</v>
      </c>
      <c r="BM108" s="107" t="s">
        <v>79</v>
      </c>
      <c r="BN108" s="107" t="s">
        <v>79</v>
      </c>
      <c r="BO108" s="107" t="s">
        <v>79</v>
      </c>
      <c r="BP108" s="107" t="s">
        <v>79</v>
      </c>
      <c r="BQ108" s="107" t="s">
        <v>79</v>
      </c>
      <c r="BR108" s="107" t="s">
        <v>79</v>
      </c>
      <c r="BS108" s="107" t="s">
        <v>79</v>
      </c>
      <c r="BT108" s="107" t="s">
        <v>79</v>
      </c>
      <c r="BU108" s="107" t="s">
        <v>79</v>
      </c>
      <c r="BV108" s="107" t="s">
        <v>79</v>
      </c>
      <c r="BW108" s="107" t="s">
        <v>79</v>
      </c>
      <c r="BX108" s="78">
        <v>5</v>
      </c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88">
        <v>5.1999999999999998E-2</v>
      </c>
      <c r="CS108" s="89"/>
      <c r="CT108" s="89"/>
      <c r="CU108" s="89"/>
      <c r="CV108" s="89"/>
      <c r="CW108" s="89"/>
      <c r="CX108" s="89"/>
      <c r="CY108" s="89"/>
      <c r="CZ108" s="89"/>
      <c r="DA108" s="89"/>
      <c r="DB108" s="89"/>
      <c r="DC108" s="89"/>
      <c r="DD108" s="89"/>
      <c r="DE108" s="89"/>
      <c r="DF108" s="89"/>
      <c r="DG108" s="89"/>
      <c r="DH108" s="89"/>
      <c r="DI108" s="89"/>
      <c r="DJ108" s="89"/>
      <c r="DK108" s="89"/>
      <c r="DL108" s="89"/>
      <c r="DM108" s="90"/>
      <c r="DN108" s="91">
        <f>CR108</f>
        <v>5.1999999999999998E-2</v>
      </c>
      <c r="DO108" s="91">
        <v>4.4864000000000001E-2</v>
      </c>
      <c r="DP108" s="91">
        <v>4.4864000000000001E-2</v>
      </c>
      <c r="DQ108" s="91">
        <v>4.4864000000000001E-2</v>
      </c>
      <c r="DR108" s="91">
        <v>4.4864000000000001E-2</v>
      </c>
      <c r="DS108" s="91">
        <v>4.4864000000000001E-2</v>
      </c>
      <c r="DT108" s="91">
        <v>4.4864000000000001E-2</v>
      </c>
      <c r="DU108" s="91">
        <v>4.4864000000000001E-2</v>
      </c>
      <c r="DV108" s="91">
        <v>4.4864000000000001E-2</v>
      </c>
      <c r="DW108" s="91">
        <v>4.4864000000000001E-2</v>
      </c>
      <c r="DX108" s="91">
        <v>4.4864000000000001E-2</v>
      </c>
      <c r="DY108" s="91">
        <v>4.4864000000000001E-2</v>
      </c>
      <c r="DZ108" s="91">
        <v>4.4864000000000001E-2</v>
      </c>
      <c r="EA108" s="91">
        <v>4.4864000000000001E-2</v>
      </c>
      <c r="EB108" s="91">
        <v>4.4864000000000001E-2</v>
      </c>
      <c r="EC108" s="91">
        <v>4.4864000000000001E-2</v>
      </c>
      <c r="ED108" s="91">
        <v>4.4864000000000001E-2</v>
      </c>
      <c r="EE108" s="91">
        <v>4.4864000000000001E-2</v>
      </c>
      <c r="EF108" s="91">
        <v>4.4864000000000001E-2</v>
      </c>
      <c r="EG108" s="91">
        <v>4.4864000000000001E-2</v>
      </c>
      <c r="EH108" s="91">
        <v>4.4864000000000001E-2</v>
      </c>
      <c r="EI108" s="91">
        <v>4.4864000000000001E-2</v>
      </c>
      <c r="EJ108" s="91">
        <v>4.4864000000000001E-2</v>
      </c>
      <c r="EK108" s="101"/>
      <c r="EL108" s="102"/>
      <c r="EM108" s="102"/>
      <c r="EN108" s="102"/>
      <c r="EO108" s="102"/>
      <c r="EP108" s="102"/>
      <c r="EQ108" s="102"/>
      <c r="ER108" s="102"/>
      <c r="ES108" s="102"/>
      <c r="ET108" s="102"/>
      <c r="EU108" s="102"/>
      <c r="EV108" s="102"/>
      <c r="EW108" s="102"/>
      <c r="EX108" s="102"/>
      <c r="EY108" s="102"/>
      <c r="EZ108" s="102"/>
      <c r="FA108" s="102"/>
      <c r="FB108" s="102"/>
      <c r="FC108" s="102"/>
      <c r="FD108" s="102"/>
      <c r="FE108" s="102"/>
      <c r="FF108" s="102"/>
      <c r="FG108" s="103"/>
    </row>
    <row r="109" spans="1:163" s="34" customFormat="1" ht="33" customHeight="1" x14ac:dyDescent="0.25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6"/>
      <c r="AA109" s="123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5"/>
      <c r="BA109" s="107" t="s">
        <v>78</v>
      </c>
      <c r="BB109" s="107" t="s">
        <v>127</v>
      </c>
      <c r="BC109" s="107" t="s">
        <v>127</v>
      </c>
      <c r="BD109" s="107" t="s">
        <v>127</v>
      </c>
      <c r="BE109" s="107" t="s">
        <v>127</v>
      </c>
      <c r="BF109" s="107" t="s">
        <v>127</v>
      </c>
      <c r="BG109" s="107" t="s">
        <v>127</v>
      </c>
      <c r="BH109" s="107" t="s">
        <v>127</v>
      </c>
      <c r="BI109" s="107" t="s">
        <v>127</v>
      </c>
      <c r="BJ109" s="107" t="s">
        <v>127</v>
      </c>
      <c r="BK109" s="107" t="s">
        <v>127</v>
      </c>
      <c r="BL109" s="107" t="s">
        <v>127</v>
      </c>
      <c r="BM109" s="107" t="s">
        <v>127</v>
      </c>
      <c r="BN109" s="107" t="s">
        <v>127</v>
      </c>
      <c r="BO109" s="107" t="s">
        <v>127</v>
      </c>
      <c r="BP109" s="107" t="s">
        <v>127</v>
      </c>
      <c r="BQ109" s="107" t="s">
        <v>127</v>
      </c>
      <c r="BR109" s="107" t="s">
        <v>127</v>
      </c>
      <c r="BS109" s="107" t="s">
        <v>127</v>
      </c>
      <c r="BT109" s="107" t="s">
        <v>127</v>
      </c>
      <c r="BU109" s="107" t="s">
        <v>127</v>
      </c>
      <c r="BV109" s="107" t="s">
        <v>127</v>
      </c>
      <c r="BW109" s="107" t="s">
        <v>127</v>
      </c>
      <c r="BX109" s="78">
        <v>5</v>
      </c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88">
        <v>8.2598000000000005E-2</v>
      </c>
      <c r="CS109" s="89"/>
      <c r="CT109" s="89"/>
      <c r="CU109" s="89"/>
      <c r="CV109" s="89"/>
      <c r="CW109" s="89"/>
      <c r="CX109" s="89"/>
      <c r="CY109" s="89"/>
      <c r="CZ109" s="89"/>
      <c r="DA109" s="89"/>
      <c r="DB109" s="89"/>
      <c r="DC109" s="89"/>
      <c r="DD109" s="89"/>
      <c r="DE109" s="89"/>
      <c r="DF109" s="89"/>
      <c r="DG109" s="89"/>
      <c r="DH109" s="89"/>
      <c r="DI109" s="89"/>
      <c r="DJ109" s="89"/>
      <c r="DK109" s="89"/>
      <c r="DL109" s="89"/>
      <c r="DM109" s="90"/>
      <c r="DN109" s="91">
        <f>CR109</f>
        <v>8.2598000000000005E-2</v>
      </c>
      <c r="DO109" s="91">
        <v>7.8872999999999999E-2</v>
      </c>
      <c r="DP109" s="91">
        <v>7.8872999999999999E-2</v>
      </c>
      <c r="DQ109" s="91">
        <v>7.8872999999999999E-2</v>
      </c>
      <c r="DR109" s="91">
        <v>7.8872999999999999E-2</v>
      </c>
      <c r="DS109" s="91">
        <v>7.8872999999999999E-2</v>
      </c>
      <c r="DT109" s="91">
        <v>7.8872999999999999E-2</v>
      </c>
      <c r="DU109" s="91">
        <v>7.8872999999999999E-2</v>
      </c>
      <c r="DV109" s="91">
        <v>7.8872999999999999E-2</v>
      </c>
      <c r="DW109" s="91">
        <v>7.8872999999999999E-2</v>
      </c>
      <c r="DX109" s="91">
        <v>7.8872999999999999E-2</v>
      </c>
      <c r="DY109" s="91">
        <v>7.8872999999999999E-2</v>
      </c>
      <c r="DZ109" s="91">
        <v>7.8872999999999999E-2</v>
      </c>
      <c r="EA109" s="91">
        <v>7.8872999999999999E-2</v>
      </c>
      <c r="EB109" s="91">
        <v>7.8872999999999999E-2</v>
      </c>
      <c r="EC109" s="91">
        <v>7.8872999999999999E-2</v>
      </c>
      <c r="ED109" s="91">
        <v>7.8872999999999999E-2</v>
      </c>
      <c r="EE109" s="91">
        <v>7.8872999999999999E-2</v>
      </c>
      <c r="EF109" s="91">
        <v>7.8872999999999999E-2</v>
      </c>
      <c r="EG109" s="91">
        <v>7.8872999999999999E-2</v>
      </c>
      <c r="EH109" s="91">
        <v>7.8872999999999999E-2</v>
      </c>
      <c r="EI109" s="91">
        <v>7.8872999999999999E-2</v>
      </c>
      <c r="EJ109" s="91">
        <v>7.8872999999999999E-2</v>
      </c>
      <c r="EK109" s="104"/>
      <c r="EL109" s="105"/>
      <c r="EM109" s="105"/>
      <c r="EN109" s="105"/>
      <c r="EO109" s="105"/>
      <c r="EP109" s="105"/>
      <c r="EQ109" s="105"/>
      <c r="ER109" s="105"/>
      <c r="ES109" s="105"/>
      <c r="ET109" s="105"/>
      <c r="EU109" s="105"/>
      <c r="EV109" s="105"/>
      <c r="EW109" s="105"/>
      <c r="EX109" s="105"/>
      <c r="EY109" s="105"/>
      <c r="EZ109" s="105"/>
      <c r="FA109" s="105"/>
      <c r="FB109" s="105"/>
      <c r="FC109" s="105"/>
      <c r="FD109" s="105"/>
      <c r="FE109" s="105"/>
      <c r="FF109" s="105"/>
      <c r="FG109" s="106"/>
    </row>
    <row r="110" spans="1:163" s="34" customFormat="1" ht="21.75" hidden="1" customHeight="1" x14ac:dyDescent="0.25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 t="s">
        <v>128</v>
      </c>
      <c r="BB110" s="100" t="s">
        <v>128</v>
      </c>
      <c r="BC110" s="100" t="s">
        <v>128</v>
      </c>
      <c r="BD110" s="100" t="s">
        <v>128</v>
      </c>
      <c r="BE110" s="100" t="s">
        <v>128</v>
      </c>
      <c r="BF110" s="100" t="s">
        <v>128</v>
      </c>
      <c r="BG110" s="100" t="s">
        <v>128</v>
      </c>
      <c r="BH110" s="100" t="s">
        <v>128</v>
      </c>
      <c r="BI110" s="100" t="s">
        <v>128</v>
      </c>
      <c r="BJ110" s="100" t="s">
        <v>128</v>
      </c>
      <c r="BK110" s="100" t="s">
        <v>128</v>
      </c>
      <c r="BL110" s="100" t="s">
        <v>128</v>
      </c>
      <c r="BM110" s="100" t="s">
        <v>128</v>
      </c>
      <c r="BN110" s="100" t="s">
        <v>128</v>
      </c>
      <c r="BO110" s="100" t="s">
        <v>128</v>
      </c>
      <c r="BP110" s="100" t="s">
        <v>128</v>
      </c>
      <c r="BQ110" s="100" t="s">
        <v>128</v>
      </c>
      <c r="BR110" s="100" t="s">
        <v>128</v>
      </c>
      <c r="BS110" s="100" t="s">
        <v>128</v>
      </c>
      <c r="BT110" s="100" t="s">
        <v>128</v>
      </c>
      <c r="BU110" s="100" t="s">
        <v>128</v>
      </c>
      <c r="BV110" s="100" t="s">
        <v>128</v>
      </c>
      <c r="BW110" s="100" t="s">
        <v>128</v>
      </c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35">
        <v>0</v>
      </c>
      <c r="CS110" s="35">
        <v>0</v>
      </c>
      <c r="CT110" s="35">
        <v>0</v>
      </c>
      <c r="CU110" s="35">
        <v>0</v>
      </c>
      <c r="CV110" s="35">
        <v>0</v>
      </c>
      <c r="CW110" s="35">
        <v>0</v>
      </c>
      <c r="CX110" s="35">
        <v>0</v>
      </c>
      <c r="CY110" s="35">
        <v>0</v>
      </c>
      <c r="CZ110" s="35">
        <v>0</v>
      </c>
      <c r="DA110" s="35">
        <v>0</v>
      </c>
      <c r="DB110" s="35">
        <v>0</v>
      </c>
      <c r="DC110" s="35">
        <v>0</v>
      </c>
      <c r="DD110" s="35">
        <v>0</v>
      </c>
      <c r="DE110" s="35">
        <v>0</v>
      </c>
      <c r="DF110" s="35">
        <v>0</v>
      </c>
      <c r="DG110" s="35">
        <v>0</v>
      </c>
      <c r="DH110" s="35">
        <v>0</v>
      </c>
      <c r="DI110" s="35">
        <v>0</v>
      </c>
      <c r="DJ110" s="35">
        <v>0</v>
      </c>
      <c r="DK110" s="35">
        <v>0</v>
      </c>
      <c r="DL110" s="35">
        <v>0</v>
      </c>
      <c r="DM110" s="35">
        <v>0</v>
      </c>
      <c r="DN110" s="91">
        <v>0</v>
      </c>
      <c r="DO110" s="91">
        <v>0</v>
      </c>
      <c r="DP110" s="91">
        <v>0</v>
      </c>
      <c r="DQ110" s="91">
        <v>0</v>
      </c>
      <c r="DR110" s="91">
        <v>0</v>
      </c>
      <c r="DS110" s="91">
        <v>0</v>
      </c>
      <c r="DT110" s="91">
        <v>0</v>
      </c>
      <c r="DU110" s="91">
        <v>0</v>
      </c>
      <c r="DV110" s="91">
        <v>0</v>
      </c>
      <c r="DW110" s="91">
        <v>0</v>
      </c>
      <c r="DX110" s="91">
        <v>0</v>
      </c>
      <c r="DY110" s="91">
        <v>0</v>
      </c>
      <c r="DZ110" s="91">
        <v>0</v>
      </c>
      <c r="EA110" s="91">
        <v>0</v>
      </c>
      <c r="EB110" s="91">
        <v>0</v>
      </c>
      <c r="EC110" s="91">
        <v>0</v>
      </c>
      <c r="ED110" s="91">
        <v>0</v>
      </c>
      <c r="EE110" s="91">
        <v>0</v>
      </c>
      <c r="EF110" s="91">
        <v>0</v>
      </c>
      <c r="EG110" s="91">
        <v>0</v>
      </c>
      <c r="EH110" s="91">
        <v>0</v>
      </c>
      <c r="EI110" s="91">
        <v>0</v>
      </c>
      <c r="EJ110" s="91">
        <v>0</v>
      </c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</row>
    <row r="111" spans="1:163" s="34" customFormat="1" ht="45.75" customHeight="1" x14ac:dyDescent="0.25">
      <c r="A111" s="78" t="s">
        <v>129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93" t="s">
        <v>130</v>
      </c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78" t="s">
        <v>82</v>
      </c>
      <c r="BB111" s="78" t="s">
        <v>82</v>
      </c>
      <c r="BC111" s="78" t="s">
        <v>82</v>
      </c>
      <c r="BD111" s="78" t="s">
        <v>82</v>
      </c>
      <c r="BE111" s="78" t="s">
        <v>82</v>
      </c>
      <c r="BF111" s="78" t="s">
        <v>82</v>
      </c>
      <c r="BG111" s="78" t="s">
        <v>82</v>
      </c>
      <c r="BH111" s="78" t="s">
        <v>82</v>
      </c>
      <c r="BI111" s="78" t="s">
        <v>82</v>
      </c>
      <c r="BJ111" s="78" t="s">
        <v>82</v>
      </c>
      <c r="BK111" s="78" t="s">
        <v>82</v>
      </c>
      <c r="BL111" s="78" t="s">
        <v>82</v>
      </c>
      <c r="BM111" s="78" t="s">
        <v>82</v>
      </c>
      <c r="BN111" s="78" t="s">
        <v>82</v>
      </c>
      <c r="BO111" s="78" t="s">
        <v>82</v>
      </c>
      <c r="BP111" s="78" t="s">
        <v>82</v>
      </c>
      <c r="BQ111" s="78" t="s">
        <v>82</v>
      </c>
      <c r="BR111" s="78" t="s">
        <v>82</v>
      </c>
      <c r="BS111" s="78" t="s">
        <v>82</v>
      </c>
      <c r="BT111" s="78" t="s">
        <v>82</v>
      </c>
      <c r="BU111" s="78" t="s">
        <v>82</v>
      </c>
      <c r="BV111" s="78" t="s">
        <v>82</v>
      </c>
      <c r="BW111" s="78" t="s">
        <v>82</v>
      </c>
      <c r="BX111" s="94">
        <v>3</v>
      </c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  <c r="CP111" s="95"/>
      <c r="CQ111" s="96"/>
      <c r="CR111" s="88">
        <v>7.8</v>
      </c>
      <c r="CS111" s="89"/>
      <c r="CT111" s="89"/>
      <c r="CU111" s="89"/>
      <c r="CV111" s="89"/>
      <c r="CW111" s="89"/>
      <c r="CX111" s="89"/>
      <c r="CY111" s="89"/>
      <c r="CZ111" s="89"/>
      <c r="DA111" s="89"/>
      <c r="DB111" s="89"/>
      <c r="DC111" s="89"/>
      <c r="DD111" s="89"/>
      <c r="DE111" s="89"/>
      <c r="DF111" s="89"/>
      <c r="DG111" s="89"/>
      <c r="DH111" s="89"/>
      <c r="DI111" s="89"/>
      <c r="DJ111" s="89"/>
      <c r="DK111" s="89"/>
      <c r="DL111" s="89"/>
      <c r="DM111" s="90"/>
      <c r="DN111" s="91">
        <f>CR111</f>
        <v>7.8</v>
      </c>
      <c r="DO111" s="91">
        <v>0</v>
      </c>
      <c r="DP111" s="91">
        <v>0</v>
      </c>
      <c r="DQ111" s="91">
        <v>0</v>
      </c>
      <c r="DR111" s="91">
        <v>0</v>
      </c>
      <c r="DS111" s="91">
        <v>0</v>
      </c>
      <c r="DT111" s="91">
        <v>0</v>
      </c>
      <c r="DU111" s="91">
        <v>0</v>
      </c>
      <c r="DV111" s="91">
        <v>0</v>
      </c>
      <c r="DW111" s="91">
        <v>0</v>
      </c>
      <c r="DX111" s="91">
        <v>0</v>
      </c>
      <c r="DY111" s="91">
        <v>0</v>
      </c>
      <c r="DZ111" s="91">
        <v>0</v>
      </c>
      <c r="EA111" s="91">
        <v>0</v>
      </c>
      <c r="EB111" s="91">
        <v>0</v>
      </c>
      <c r="EC111" s="91">
        <v>0</v>
      </c>
      <c r="ED111" s="91">
        <v>0</v>
      </c>
      <c r="EE111" s="91">
        <v>0</v>
      </c>
      <c r="EF111" s="91">
        <v>0</v>
      </c>
      <c r="EG111" s="91">
        <v>0</v>
      </c>
      <c r="EH111" s="91">
        <v>0</v>
      </c>
      <c r="EI111" s="91">
        <v>0</v>
      </c>
      <c r="EJ111" s="91">
        <v>0</v>
      </c>
      <c r="EK111" s="97">
        <f>EL15</f>
        <v>1.8559999999999999</v>
      </c>
      <c r="EL111" s="98"/>
      <c r="EM111" s="98"/>
      <c r="EN111" s="98"/>
      <c r="EO111" s="98"/>
      <c r="EP111" s="98"/>
      <c r="EQ111" s="98"/>
      <c r="ER111" s="98"/>
      <c r="ES111" s="98"/>
      <c r="ET111" s="98"/>
      <c r="EU111" s="98"/>
      <c r="EV111" s="98"/>
      <c r="EW111" s="98"/>
      <c r="EX111" s="98"/>
      <c r="EY111" s="98"/>
      <c r="EZ111" s="98"/>
      <c r="FA111" s="98"/>
      <c r="FB111" s="98"/>
      <c r="FC111" s="98"/>
      <c r="FD111" s="98"/>
      <c r="FE111" s="98"/>
      <c r="FF111" s="98"/>
      <c r="FG111" s="99"/>
    </row>
    <row r="112" spans="1:163" s="32" customFormat="1" x14ac:dyDescent="0.25">
      <c r="A112" s="48"/>
      <c r="B112" s="84" t="s">
        <v>131</v>
      </c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5"/>
      <c r="AA112" s="42"/>
      <c r="AB112" s="86" t="s">
        <v>91</v>
      </c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7"/>
      <c r="BA112" s="49"/>
      <c r="BB112" s="86" t="s">
        <v>91</v>
      </c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6"/>
      <c r="BS112" s="86"/>
      <c r="BT112" s="86"/>
      <c r="BU112" s="86"/>
      <c r="BV112" s="86"/>
      <c r="BW112" s="87"/>
      <c r="BX112" s="50"/>
      <c r="BY112" s="86" t="s">
        <v>91</v>
      </c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86"/>
      <c r="CO112" s="86"/>
      <c r="CP112" s="86"/>
      <c r="CQ112" s="86"/>
      <c r="CR112" s="88">
        <f>CR105+CR106+CR107+CR108+CR109+CR111</f>
        <v>16.931968000000001</v>
      </c>
      <c r="CS112" s="89"/>
      <c r="CT112" s="89"/>
      <c r="CU112" s="89"/>
      <c r="CV112" s="89"/>
      <c r="CW112" s="89"/>
      <c r="CX112" s="89"/>
      <c r="CY112" s="89"/>
      <c r="CZ112" s="89"/>
      <c r="DA112" s="89"/>
      <c r="DB112" s="89"/>
      <c r="DC112" s="89"/>
      <c r="DD112" s="89"/>
      <c r="DE112" s="89"/>
      <c r="DF112" s="89"/>
      <c r="DG112" s="89"/>
      <c r="DH112" s="89"/>
      <c r="DI112" s="89"/>
      <c r="DJ112" s="89"/>
      <c r="DK112" s="89"/>
      <c r="DL112" s="89"/>
      <c r="DM112" s="90"/>
      <c r="DN112" s="91">
        <f>DN105+DN106+DN107+DN108+DN109+DN111</f>
        <v>16.931968000000001</v>
      </c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78"/>
      <c r="EL112" s="78"/>
      <c r="EM112" s="78"/>
      <c r="EN112" s="78"/>
      <c r="EO112" s="78"/>
      <c r="EP112" s="78"/>
      <c r="EQ112" s="78"/>
      <c r="ER112" s="78"/>
      <c r="ES112" s="78"/>
      <c r="ET112" s="78"/>
      <c r="EU112" s="78"/>
      <c r="EV112" s="78"/>
      <c r="EW112" s="78"/>
      <c r="EX112" s="78"/>
      <c r="EY112" s="78"/>
      <c r="EZ112" s="78"/>
      <c r="FA112" s="78"/>
      <c r="FB112" s="78"/>
      <c r="FC112" s="78"/>
      <c r="FD112" s="78"/>
      <c r="FE112" s="78"/>
      <c r="FF112" s="78"/>
      <c r="FG112" s="78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6" t="s">
        <v>132</v>
      </c>
    </row>
    <row r="115" spans="1:151" s="20" customFormat="1" ht="15.75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DC115" s="31"/>
    </row>
    <row r="116" spans="1:151" s="20" customFormat="1" ht="48" customHeight="1" x14ac:dyDescent="0.25">
      <c r="A116" s="79" t="s">
        <v>133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79"/>
      <c r="EP116" s="79"/>
      <c r="EQ116" s="79"/>
      <c r="ER116" s="79"/>
      <c r="ES116" s="79"/>
      <c r="ET116" s="79"/>
      <c r="EU116" s="79"/>
    </row>
    <row r="117" spans="1:151" s="20" customFormat="1" ht="15.75" x14ac:dyDescent="0.25">
      <c r="P117" s="80" t="s">
        <v>134</v>
      </c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1" t="s">
        <v>135</v>
      </c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81"/>
      <c r="BV117" s="81"/>
      <c r="BW117" s="81"/>
      <c r="BX117" s="81"/>
      <c r="BY117" s="81"/>
      <c r="BZ117" s="81"/>
      <c r="CA117" s="81"/>
      <c r="CB117" s="81"/>
      <c r="CC117" s="81"/>
      <c r="CD117" s="81"/>
      <c r="CE117" s="81"/>
      <c r="CF117" s="81"/>
      <c r="CG117" s="81"/>
      <c r="CH117" s="81"/>
      <c r="CI117" s="81"/>
      <c r="CJ117" s="81"/>
      <c r="CK117" s="81"/>
      <c r="CL117" s="81"/>
      <c r="CM117" s="81"/>
      <c r="CN117" s="81"/>
      <c r="CO117" s="81"/>
      <c r="CP117" s="81"/>
      <c r="CQ117" s="81"/>
      <c r="CR117" s="81"/>
      <c r="CS117" s="81"/>
      <c r="CT117" s="81"/>
      <c r="CU117" s="81"/>
      <c r="CV117" s="81"/>
      <c r="CW117" s="81"/>
      <c r="CX117" s="81"/>
      <c r="CY117" s="81"/>
      <c r="CZ117" s="81"/>
      <c r="DA117" s="81"/>
      <c r="DB117" s="81"/>
      <c r="DC117" s="81"/>
      <c r="DD117" s="81"/>
      <c r="DE117" s="81"/>
      <c r="DF117" s="81"/>
      <c r="DG117" s="81"/>
      <c r="DH117" s="81"/>
      <c r="DI117" s="81"/>
      <c r="DJ117" s="81"/>
      <c r="DK117" s="80" t="s">
        <v>152</v>
      </c>
      <c r="DL117" s="80"/>
      <c r="DM117" s="80"/>
      <c r="DN117" s="80"/>
      <c r="DO117" s="80"/>
      <c r="DP117" s="80"/>
      <c r="DQ117" s="80"/>
      <c r="DR117" s="82" t="s">
        <v>6</v>
      </c>
      <c r="DS117" s="82"/>
      <c r="DT117" s="82"/>
      <c r="DU117" s="82"/>
      <c r="DV117" s="83" t="s">
        <v>136</v>
      </c>
      <c r="DW117" s="83"/>
      <c r="DX117" s="83"/>
      <c r="DY117" s="83"/>
      <c r="DZ117" s="83"/>
      <c r="EA117" s="83"/>
      <c r="EB117" s="83"/>
    </row>
    <row r="118" spans="1:151" s="52" customFormat="1" ht="12.75" x14ac:dyDescent="0.2"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65" t="s">
        <v>4</v>
      </c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65"/>
      <c r="BZ118" s="65"/>
      <c r="CA118" s="65"/>
      <c r="CB118" s="65"/>
      <c r="CC118" s="65"/>
      <c r="CD118" s="65"/>
      <c r="CE118" s="65"/>
      <c r="CF118" s="65"/>
      <c r="CG118" s="65"/>
      <c r="CH118" s="65"/>
      <c r="CI118" s="65"/>
      <c r="CJ118" s="65"/>
      <c r="CK118" s="65"/>
      <c r="CL118" s="65"/>
      <c r="CM118" s="65"/>
      <c r="CN118" s="65"/>
      <c r="CO118" s="65"/>
      <c r="CP118" s="65"/>
      <c r="CQ118" s="65"/>
      <c r="CR118" s="65"/>
      <c r="CS118" s="65"/>
      <c r="CT118" s="65"/>
      <c r="CU118" s="65"/>
      <c r="CV118" s="65"/>
      <c r="CW118" s="65"/>
      <c r="CX118" s="65"/>
      <c r="CY118" s="65"/>
      <c r="CZ118" s="65"/>
      <c r="DA118" s="65"/>
      <c r="DB118" s="65"/>
      <c r="DC118" s="65"/>
      <c r="DD118" s="65"/>
      <c r="DE118" s="65"/>
      <c r="DF118" s="65"/>
      <c r="DG118" s="65"/>
      <c r="DH118" s="65"/>
      <c r="DI118" s="65"/>
      <c r="DJ118" s="65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</row>
    <row r="119" spans="1:151" s="20" customFormat="1" ht="15.75" x14ac:dyDescent="0.25">
      <c r="DC119" s="31"/>
    </row>
    <row r="120" spans="1:151" s="54" customFormat="1" x14ac:dyDescent="0.25">
      <c r="A120" s="66" t="s">
        <v>137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8"/>
      <c r="AV120" s="69" t="s">
        <v>138</v>
      </c>
      <c r="AW120" s="70"/>
      <c r="AX120" s="70"/>
      <c r="AY120" s="70"/>
      <c r="AZ120" s="70"/>
      <c r="BA120" s="70"/>
      <c r="BB120" s="70"/>
      <c r="BC120" s="70"/>
      <c r="BD120" s="70"/>
      <c r="BE120" s="70"/>
      <c r="BF120" s="70"/>
      <c r="BG120" s="70"/>
      <c r="BH120" s="70"/>
      <c r="BI120" s="70"/>
      <c r="BJ120" s="70"/>
      <c r="BK120" s="70"/>
      <c r="BL120" s="70"/>
      <c r="BM120" s="70"/>
      <c r="BN120" s="70"/>
      <c r="BO120" s="70"/>
      <c r="BP120" s="70"/>
      <c r="BQ120" s="70"/>
      <c r="BR120" s="70"/>
      <c r="BS120" s="70"/>
      <c r="BT120" s="70"/>
      <c r="BU120" s="70"/>
      <c r="BV120" s="70"/>
      <c r="BW120" s="70"/>
      <c r="BX120" s="71"/>
      <c r="BY120" s="69" t="s">
        <v>139</v>
      </c>
      <c r="BZ120" s="70"/>
      <c r="CA120" s="70"/>
      <c r="CB120" s="70"/>
      <c r="CC120" s="70"/>
      <c r="CD120" s="70"/>
      <c r="CE120" s="70"/>
      <c r="CF120" s="70"/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1"/>
      <c r="DC120" s="55"/>
    </row>
    <row r="121" spans="1:151" s="56" customFormat="1" x14ac:dyDescent="0.25">
      <c r="A121" s="72">
        <v>1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4"/>
      <c r="AV121" s="75">
        <v>2</v>
      </c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7"/>
      <c r="BY121" s="75">
        <v>3</v>
      </c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7"/>
      <c r="DC121" s="57"/>
    </row>
    <row r="122" spans="1:151" s="32" customFormat="1" x14ac:dyDescent="0.25">
      <c r="A122" s="41"/>
      <c r="B122" s="64" t="s">
        <v>140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60"/>
      <c r="AV122" s="61">
        <v>0</v>
      </c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3"/>
      <c r="BY122" s="61">
        <v>0</v>
      </c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2"/>
      <c r="CZ122" s="62"/>
      <c r="DA122" s="63"/>
      <c r="DC122" s="58"/>
    </row>
    <row r="123" spans="1:151" s="32" customFormat="1" x14ac:dyDescent="0.25">
      <c r="A123" s="41"/>
      <c r="B123" s="59" t="s">
        <v>141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60"/>
      <c r="AV123" s="61">
        <v>0</v>
      </c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  <c r="BI123" s="62"/>
      <c r="BJ123" s="62"/>
      <c r="BK123" s="62"/>
      <c r="BL123" s="62"/>
      <c r="BM123" s="62"/>
      <c r="BN123" s="62"/>
      <c r="BO123" s="62"/>
      <c r="BP123" s="62"/>
      <c r="BQ123" s="62"/>
      <c r="BR123" s="62"/>
      <c r="BS123" s="62"/>
      <c r="BT123" s="62"/>
      <c r="BU123" s="62"/>
      <c r="BV123" s="62"/>
      <c r="BW123" s="62"/>
      <c r="BX123" s="63"/>
      <c r="BY123" s="61">
        <v>0</v>
      </c>
      <c r="BZ123" s="62"/>
      <c r="CA123" s="62"/>
      <c r="CB123" s="62"/>
      <c r="CC123" s="62"/>
      <c r="CD123" s="62"/>
      <c r="CE123" s="62"/>
      <c r="CF123" s="62"/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62"/>
      <c r="CW123" s="62"/>
      <c r="CX123" s="62"/>
      <c r="CY123" s="62"/>
      <c r="CZ123" s="62"/>
      <c r="DA123" s="63"/>
      <c r="DC123" s="58"/>
    </row>
    <row r="124" spans="1:151" s="32" customFormat="1" x14ac:dyDescent="0.25">
      <c r="A124" s="41"/>
      <c r="B124" s="59" t="s">
        <v>142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1">
        <v>0</v>
      </c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3"/>
      <c r="BY124" s="61">
        <v>0</v>
      </c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3"/>
      <c r="DC124" s="58"/>
    </row>
    <row r="125" spans="1:151" s="32" customFormat="1" x14ac:dyDescent="0.25">
      <c r="A125" s="41"/>
      <c r="B125" s="59" t="s">
        <v>143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1">
        <f>CR105*1000</f>
        <v>8701</v>
      </c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3"/>
      <c r="BY125" s="61">
        <f>DN105*1000</f>
        <v>8701</v>
      </c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3"/>
      <c r="DC125" s="58"/>
    </row>
    <row r="126" spans="1:151" s="32" customFormat="1" x14ac:dyDescent="0.25">
      <c r="A126" s="41"/>
      <c r="B126" s="59" t="s">
        <v>144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1">
        <f>CR111*1000</f>
        <v>7800</v>
      </c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3"/>
      <c r="BY126" s="61">
        <f>DN111*1000</f>
        <v>7800</v>
      </c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3"/>
      <c r="DC126" s="58"/>
    </row>
    <row r="127" spans="1:151" s="32" customFormat="1" x14ac:dyDescent="0.25">
      <c r="A127" s="41"/>
      <c r="B127" s="59" t="s">
        <v>145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1">
        <f>CR106*1000</f>
        <v>284.87</v>
      </c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3"/>
      <c r="BY127" s="61">
        <f>DN106*1000</f>
        <v>284.87</v>
      </c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3"/>
      <c r="DC127" s="58"/>
    </row>
    <row r="128" spans="1:151" s="32" customFormat="1" x14ac:dyDescent="0.25">
      <c r="A128" s="41"/>
      <c r="B128" s="59" t="s">
        <v>146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1">
        <f>(CR107+CR108+CR109)*1000</f>
        <v>146.09800000000001</v>
      </c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3"/>
      <c r="BY128" s="61">
        <f>(DN107+DN108+DN109)*1000</f>
        <v>146.09800000000001</v>
      </c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3"/>
      <c r="DC128" s="58"/>
    </row>
    <row r="129" spans="1:107" s="32" customFormat="1" x14ac:dyDescent="0.25">
      <c r="A129" s="41"/>
      <c r="B129" s="59" t="s">
        <v>147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1">
        <v>0</v>
      </c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3"/>
      <c r="BY129" s="61">
        <v>0</v>
      </c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3"/>
      <c r="DC129" s="58"/>
    </row>
    <row r="130" spans="1:107" s="32" customFormat="1" x14ac:dyDescent="0.25">
      <c r="A130" s="41"/>
      <c r="B130" s="59" t="s">
        <v>148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1">
        <v>0</v>
      </c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3"/>
      <c r="BY130" s="61">
        <v>0</v>
      </c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3"/>
      <c r="DC130" s="58"/>
    </row>
    <row r="131" spans="1:107" s="32" customFormat="1" x14ac:dyDescent="0.25">
      <c r="A131" s="41"/>
      <c r="B131" s="59" t="s">
        <v>149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60"/>
      <c r="AV131" s="61">
        <v>0</v>
      </c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3"/>
      <c r="BY131" s="61">
        <v>0</v>
      </c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3"/>
      <c r="DC131" s="58"/>
    </row>
    <row r="132" spans="1:107" s="32" customFormat="1" x14ac:dyDescent="0.25">
      <c r="A132" s="41"/>
      <c r="B132" s="59" t="s">
        <v>150</v>
      </c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60"/>
      <c r="AV132" s="61">
        <v>0</v>
      </c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3"/>
      <c r="BY132" s="61">
        <v>0</v>
      </c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3"/>
      <c r="DC132" s="58"/>
    </row>
    <row r="133" spans="1:107" s="32" customFormat="1" x14ac:dyDescent="0.25">
      <c r="A133" s="41"/>
      <c r="B133" s="59" t="s">
        <v>90</v>
      </c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60"/>
      <c r="AV133" s="61">
        <f>AV125+AV127+AV128+AV126</f>
        <v>16931.968000000001</v>
      </c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62"/>
      <c r="BO133" s="62"/>
      <c r="BP133" s="62"/>
      <c r="BQ133" s="62"/>
      <c r="BR133" s="62"/>
      <c r="BS133" s="62"/>
      <c r="BT133" s="62"/>
      <c r="BU133" s="62"/>
      <c r="BV133" s="62"/>
      <c r="BW133" s="62"/>
      <c r="BX133" s="63"/>
      <c r="BY133" s="61">
        <f>BY125+BY127+BY128+BY126</f>
        <v>16931.968000000001</v>
      </c>
      <c r="BZ133" s="62"/>
      <c r="CA133" s="62"/>
      <c r="CB133" s="62"/>
      <c r="CC133" s="62"/>
      <c r="CD133" s="62"/>
      <c r="CE133" s="62"/>
      <c r="CF133" s="62"/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62"/>
      <c r="CW133" s="62"/>
      <c r="CX133" s="62"/>
      <c r="CY133" s="62"/>
      <c r="CZ133" s="62"/>
      <c r="DA133" s="63"/>
      <c r="DC133" s="58"/>
    </row>
  </sheetData>
  <mergeCells count="519">
    <mergeCell ref="EI2:FE2"/>
    <mergeCell ref="A6:FH7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S66"/>
    <mergeCell ref="CV66:DZ66"/>
    <mergeCell ref="BQ67:CS67"/>
    <mergeCell ref="CV67:DZ67"/>
    <mergeCell ref="AS68:BP68"/>
    <mergeCell ref="BQ68:CS68"/>
    <mergeCell ref="CV68:DZ68"/>
    <mergeCell ref="CV73:DZ73"/>
    <mergeCell ref="A69:V76"/>
    <mergeCell ref="W69:AR74"/>
    <mergeCell ref="AS69:BP69"/>
    <mergeCell ref="BQ69:CS69"/>
    <mergeCell ref="CV69:DZ69"/>
    <mergeCell ref="AS70:BP70"/>
    <mergeCell ref="BQ70:CS70"/>
    <mergeCell ref="CV70:DZ70"/>
    <mergeCell ref="AS71:BP71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EA69:FE76"/>
    <mergeCell ref="BQ71:CS71"/>
    <mergeCell ref="CV71:DZ71"/>
    <mergeCell ref="AS72:BP72"/>
    <mergeCell ref="BQ72:CS72"/>
    <mergeCell ref="CV72:DZ72"/>
    <mergeCell ref="AS73:BP73"/>
    <mergeCell ref="BQ73:CS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A104:Z104"/>
    <mergeCell ref="AA104:AZ104"/>
    <mergeCell ref="BA104:BW104"/>
    <mergeCell ref="BX104:CQ104"/>
    <mergeCell ref="CR104:DM104"/>
    <mergeCell ref="DN104:EJ104"/>
    <mergeCell ref="EK104:FG104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Коростелёва Олеся Валерьевна</cp:lastModifiedBy>
  <dcterms:created xsi:type="dcterms:W3CDTF">2024-09-18T06:02:46Z</dcterms:created>
  <dcterms:modified xsi:type="dcterms:W3CDTF">2024-10-17T23:58:40Z</dcterms:modified>
</cp:coreProperties>
</file>